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firstSheet="15" activeTab="34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2.1" sheetId="9" r:id="rId9"/>
    <sheet name="2.2" sheetId="10" r:id="rId10"/>
    <sheet name="2.3" sheetId="11" r:id="rId11"/>
    <sheet name="2.4" sheetId="12" r:id="rId12"/>
    <sheet name="2.5" sheetId="13" r:id="rId13"/>
    <sheet name="2.6" sheetId="14" r:id="rId14"/>
    <sheet name="2.7" sheetId="15" r:id="rId15"/>
    <sheet name="2.8" sheetId="16" r:id="rId16"/>
    <sheet name="2.9" sheetId="17" r:id="rId17"/>
    <sheet name="2.10" sheetId="18" r:id="rId18"/>
    <sheet name="2.11" sheetId="19" r:id="rId19"/>
    <sheet name="2.12" sheetId="20" r:id="rId20"/>
    <sheet name="2.13" sheetId="21" r:id="rId21"/>
    <sheet name="2.14" sheetId="22" r:id="rId22"/>
    <sheet name="3.1" sheetId="23" r:id="rId23"/>
    <sheet name="3.2" sheetId="24" r:id="rId24"/>
    <sheet name="3.3" sheetId="25" r:id="rId25"/>
    <sheet name="3.4" sheetId="26" r:id="rId26"/>
    <sheet name="3.5" sheetId="27" r:id="rId27"/>
    <sheet name="3.6" sheetId="28" r:id="rId28"/>
    <sheet name="3.7" sheetId="29" r:id="rId29"/>
    <sheet name="3.8" sheetId="30" r:id="rId30"/>
    <sheet name="3.9" sheetId="31" r:id="rId31"/>
    <sheet name="3.10" sheetId="32" r:id="rId32"/>
    <sheet name="4.1" sheetId="33" r:id="rId33"/>
    <sheet name="4.2" sheetId="34" r:id="rId34"/>
    <sheet name="4.3" sheetId="35" r:id="rId35"/>
    <sheet name="4.4" sheetId="36" r:id="rId36"/>
    <sheet name="4.5" sheetId="37" r:id="rId37"/>
    <sheet name="4.6" sheetId="38" r:id="rId38"/>
    <sheet name="01" sheetId="39" r:id="rId39"/>
    <sheet name="02" sheetId="40" r:id="rId40"/>
    <sheet name="03" sheetId="41" r:id="rId41"/>
    <sheet name="04" sheetId="42" r:id="rId42"/>
    <sheet name="05" sheetId="43" r:id="rId43"/>
    <sheet name="06" sheetId="44" r:id="rId44"/>
    <sheet name="07" sheetId="45" r:id="rId45"/>
    <sheet name="08" sheetId="46" r:id="rId46"/>
    <sheet name="09" sheetId="47" r:id="rId47"/>
    <sheet name="10" sheetId="48" r:id="rId48"/>
    <sheet name="11" sheetId="49" r:id="rId49"/>
    <sheet name="12" sheetId="50" r:id="rId50"/>
    <sheet name="Terpadu" sheetId="51" r:id="rId51"/>
    <sheet name="Model" sheetId="52" r:id="rId52"/>
    <sheet name="man model" sheetId="53" r:id="rId53"/>
    <sheet name="Kandepag" sheetId="54" r:id="rId54"/>
  </sheets>
  <definedNames/>
  <calcPr fullCalcOnLoad="1"/>
</workbook>
</file>

<file path=xl/sharedStrings.xml><?xml version="1.0" encoding="utf-8"?>
<sst xmlns="http://schemas.openxmlformats.org/spreadsheetml/2006/main" count="4440" uniqueCount="1733">
  <si>
    <t>Jl. Ronggo Warsito Barenglor Klaten Utara</t>
  </si>
  <si>
    <t>0272-321154</t>
  </si>
  <si>
    <t>Kab. Kudus</t>
  </si>
  <si>
    <t>Jl. Majoba No. 27 Kecamatan Kota</t>
  </si>
  <si>
    <t>0291-432896</t>
  </si>
  <si>
    <t>Kab. Magelang</t>
  </si>
  <si>
    <t>Jl. Mayjen Bambang Sugeng No. 48 Kotak Pos 134 Magelang</t>
  </si>
  <si>
    <t>0293-326508</t>
  </si>
  <si>
    <t>Kab. Pati</t>
  </si>
  <si>
    <t>Jl. Panglima Sudirman No. 1 Pati</t>
  </si>
  <si>
    <t>0295-385258</t>
  </si>
  <si>
    <t>Kab. Pekalongan</t>
  </si>
  <si>
    <t>Jl. Pasar Wiroto Wiro Desa Pekalongan</t>
  </si>
  <si>
    <t>0285-423414</t>
  </si>
  <si>
    <t>Kab. Pemalang</t>
  </si>
  <si>
    <t>Jl. Muchtar No. 11 Pemalang</t>
  </si>
  <si>
    <t>0284-321047</t>
  </si>
  <si>
    <t>Kab. Purbalingga</t>
  </si>
  <si>
    <t>Jl. Mayjend DI. Panjaitan No. 115 A Purbalingga</t>
  </si>
  <si>
    <t>0281-891086</t>
  </si>
  <si>
    <t>Kab. Purworejo</t>
  </si>
  <si>
    <t>Jl. Tegalsari 10 Purworejo</t>
  </si>
  <si>
    <t>0275-321052</t>
  </si>
  <si>
    <t>Kab. Rembang</t>
  </si>
  <si>
    <t>Jl. Blora KM. 3 Rembang</t>
  </si>
  <si>
    <t>0295-601016</t>
  </si>
  <si>
    <t>Kab. Semarang</t>
  </si>
  <si>
    <t>Jl. Kauman Tengah No. 31 Ungaran</t>
  </si>
  <si>
    <t>024-6921320</t>
  </si>
  <si>
    <t>Kab. Sragen</t>
  </si>
  <si>
    <t>Jl. Pemuda No. 8 Sragen</t>
  </si>
  <si>
    <t>0271-891031</t>
  </si>
  <si>
    <t>Kab. Sukoharjo</t>
  </si>
  <si>
    <t>Jl. Jaksa Agung R. Suprapto No. 3 Sukoharjo</t>
  </si>
  <si>
    <t>0271-593143</t>
  </si>
  <si>
    <t>Kab. Tegal</t>
  </si>
  <si>
    <t>Jl. KH. Wahid Hasyim Slawi Tegal</t>
  </si>
  <si>
    <t>0283-491091</t>
  </si>
  <si>
    <t>Kab. Temanggung</t>
  </si>
  <si>
    <t>Jl. Jend. Sudirman No. 121 Temanggung</t>
  </si>
  <si>
    <t>0293-491105</t>
  </si>
  <si>
    <t>Kab. Wonogiri</t>
  </si>
  <si>
    <t>Jl. Ade Irma Suryani Nasution No. 8 Wonogiri</t>
  </si>
  <si>
    <t>0273-321023</t>
  </si>
  <si>
    <t>Kab. Wonosobo</t>
  </si>
  <si>
    <t>Jl. Ahmad Yani No. 37 Wonosobo</t>
  </si>
  <si>
    <t>0286-321034</t>
  </si>
  <si>
    <t>Jl. Untung Suropati Komplek Islamic Centre Manyaran Semarang</t>
  </si>
  <si>
    <t>024-7625715</t>
  </si>
  <si>
    <t>Kota Pekalongan</t>
  </si>
  <si>
    <t>Jl. Majpahit No. 7 Kota Pekalongan</t>
  </si>
  <si>
    <t>0285-421182</t>
  </si>
  <si>
    <t>Kota Salatiga</t>
  </si>
  <si>
    <t xml:space="preserve">Jl. Dipenogoro No. 136 Kotak Pos 108 Salatiga </t>
  </si>
  <si>
    <t>0822830284</t>
  </si>
  <si>
    <t>0298-326584</t>
  </si>
  <si>
    <t>Kota Tegal</t>
  </si>
  <si>
    <t>Jl. Perintis Kemerdekaan No. 51</t>
  </si>
  <si>
    <t>0283-353002</t>
  </si>
  <si>
    <t>Jl. Jendral Urip Sumoharjo No. 106 Magelang</t>
  </si>
  <si>
    <t>0293-362305</t>
  </si>
  <si>
    <t>Kota Surakarta</t>
  </si>
  <si>
    <t>Jl. Kimangun Sarkoro No. 115 surkarta</t>
  </si>
  <si>
    <t>0271-719040</t>
  </si>
  <si>
    <t>PROPINSI : JAWA TIMUR</t>
  </si>
  <si>
    <t>Kanwil Jawa Timur</t>
  </si>
  <si>
    <t>Jl. Raya Juanda Sidoarjo</t>
  </si>
  <si>
    <t>031-8686014</t>
  </si>
  <si>
    <t>Kab. Bangkalan</t>
  </si>
  <si>
    <t>Jl. Soekarno Hatta No. 9A</t>
  </si>
  <si>
    <t>031-3095039</t>
  </si>
  <si>
    <t>Kab. Banyuwangi</t>
  </si>
  <si>
    <t>Jl. Adi Sucipto No. 108</t>
  </si>
  <si>
    <t>0333-421349</t>
  </si>
  <si>
    <t>Kab. Blitar</t>
  </si>
  <si>
    <t>Jl. A. Yani 99</t>
  </si>
  <si>
    <t>0341-801221</t>
  </si>
  <si>
    <t>Kab. Bojonegoro</t>
  </si>
  <si>
    <t>Jl. Pattimura No. 7</t>
  </si>
  <si>
    <t>0353-881322</t>
  </si>
  <si>
    <t>Kab. Bondowoso</t>
  </si>
  <si>
    <t>Jl. KH. Hasyim Asyari No. 125</t>
  </si>
  <si>
    <t>0332-421995</t>
  </si>
  <si>
    <t>Kab. Jember</t>
  </si>
  <si>
    <t>Jl. Bengawan Solo No. 2</t>
  </si>
  <si>
    <t>0331-337130</t>
  </si>
  <si>
    <t>Kab. Jombang</t>
  </si>
  <si>
    <t>Jl. Pattimura No. 98</t>
  </si>
  <si>
    <t>0321-861321</t>
  </si>
  <si>
    <t>Kab. Kediri</t>
  </si>
  <si>
    <t>Jl. Pemenang 64 Kp. 42</t>
  </si>
  <si>
    <t>0354-687353</t>
  </si>
  <si>
    <t>Kab. Lamongan</t>
  </si>
  <si>
    <t>Jl. Veterangan No. 4</t>
  </si>
  <si>
    <t>0322-321175</t>
  </si>
  <si>
    <t>Kab. Lumajang</t>
  </si>
  <si>
    <t>Jl. Pisang Agung No. 49</t>
  </si>
  <si>
    <t>0334-881410</t>
  </si>
  <si>
    <t>Kab. Madiun</t>
  </si>
  <si>
    <t>Jl. Salak III/26</t>
  </si>
  <si>
    <t>0351-462203</t>
  </si>
  <si>
    <t>Kab. Magetan</t>
  </si>
  <si>
    <t>Jl. Karya Dharma</t>
  </si>
  <si>
    <t>0351-895052</t>
  </si>
  <si>
    <t>Kab. Malang</t>
  </si>
  <si>
    <t>Jl. Kol. Sogiono No. 266</t>
  </si>
  <si>
    <t>0341-801131</t>
  </si>
  <si>
    <t>Kab. Mojokerto</t>
  </si>
  <si>
    <t>Jl. RA. Basuni 28 A</t>
  </si>
  <si>
    <t>0321-321091</t>
  </si>
  <si>
    <t>Kab. Nganjuk</t>
  </si>
  <si>
    <t>Jl. Demmojoyo 22</t>
  </si>
  <si>
    <t>0358-321757</t>
  </si>
  <si>
    <t>Kab. Ngawi</t>
  </si>
  <si>
    <t>Jl. Kartini No. 15</t>
  </si>
  <si>
    <t>Kab. Pamekasan</t>
  </si>
  <si>
    <t>Jl. Swantantra No. 1</t>
  </si>
  <si>
    <t>0324-322398</t>
  </si>
  <si>
    <t>Kab. Pasuruan</t>
  </si>
  <si>
    <t>Jl. Panglima Sudirman No. 75</t>
  </si>
  <si>
    <t>0343-424883</t>
  </si>
  <si>
    <t>Kab. Pacitan</t>
  </si>
  <si>
    <t>Jl. HOS. Cokroaminoto No. 7</t>
  </si>
  <si>
    <t>0357-881031</t>
  </si>
  <si>
    <t>Kab. Ponorogo</t>
  </si>
  <si>
    <t>Jl. Ir. H. Juanda No. 27</t>
  </si>
  <si>
    <t>0352-461330</t>
  </si>
  <si>
    <t>Kab. Probolinggo</t>
  </si>
  <si>
    <t>Jl. KH. Hasan Genggong 265</t>
  </si>
  <si>
    <t>0335-421232</t>
  </si>
  <si>
    <t>Kab. Sampang</t>
  </si>
  <si>
    <t>Jl. Jamaluddin No. 5</t>
  </si>
  <si>
    <t>0323-321039</t>
  </si>
  <si>
    <t>Jl. Pertambangan No. 47 Kp. Baru Tebing Tinggi Tugu Balai 29161</t>
  </si>
  <si>
    <t>061-8451033</t>
  </si>
  <si>
    <t>0751-28220</t>
  </si>
  <si>
    <t>0736 - 21095</t>
  </si>
  <si>
    <t>0717 - 92248</t>
  </si>
  <si>
    <t>0265-771617</t>
  </si>
  <si>
    <t>0283-671533</t>
  </si>
  <si>
    <t>0351-749504</t>
  </si>
  <si>
    <t>0361-224072</t>
  </si>
  <si>
    <t>0374-43291</t>
  </si>
  <si>
    <t>0371-21299</t>
  </si>
  <si>
    <t>0370-631079</t>
  </si>
  <si>
    <t>0511 - 53472</t>
  </si>
  <si>
    <t>0518 - 21245</t>
  </si>
  <si>
    <t>0512 - 21068</t>
  </si>
  <si>
    <t>Kanwil Nanggroe AD.</t>
  </si>
  <si>
    <t>5. DAFTAR ALAMAT KANWIL DAN KANDEPAG</t>
  </si>
  <si>
    <t>Kanwil/Kandep</t>
  </si>
  <si>
    <t>5. DAFTAR ALAMAT KANWIL DAN KANDEPAG (Lanjutan …)</t>
  </si>
  <si>
    <t>Terdaftar</t>
  </si>
  <si>
    <t>Kab. Sidoarjo</t>
  </si>
  <si>
    <t>Jl. Wolter Monginsidi 3</t>
  </si>
  <si>
    <t>031-8921230</t>
  </si>
  <si>
    <t>Kab. Sumenep</t>
  </si>
  <si>
    <t>Jl. KH. Agus Salim No. 286</t>
  </si>
  <si>
    <t>0328-662969</t>
  </si>
  <si>
    <t>Kab. Trenggalek</t>
  </si>
  <si>
    <t>Jl. Soekarno Hatta Kelutan</t>
  </si>
  <si>
    <t>0355-791630</t>
  </si>
  <si>
    <t>Kab. Tuban</t>
  </si>
  <si>
    <t>Jl. Dr. Wahidin Sudiro Husodo No. 47</t>
  </si>
  <si>
    <t>0356-321031</t>
  </si>
  <si>
    <t>Kab. Tulungagung</t>
  </si>
  <si>
    <t>Jl. Pahlawan III/2</t>
  </si>
  <si>
    <t>0355-321907</t>
  </si>
  <si>
    <t>Kab. Situbondo</t>
  </si>
  <si>
    <t>Jl. Panglima Sudirman Karangasam</t>
  </si>
  <si>
    <t>0338-671374</t>
  </si>
  <si>
    <t>Kab. Gresik</t>
  </si>
  <si>
    <t>Jl. Jagung Suprapto No. 39</t>
  </si>
  <si>
    <t>031-3981681</t>
  </si>
  <si>
    <t>Kota Surabaya</t>
  </si>
  <si>
    <t>Jl. Masjid Agung Timur No. 4</t>
  </si>
  <si>
    <t>031-8285185</t>
  </si>
  <si>
    <t>Jl. Mayjend Sungkono No. 11</t>
  </si>
  <si>
    <t>0342-801684</t>
  </si>
  <si>
    <t>Kota Kediri</t>
  </si>
  <si>
    <t>Jl. Mayor Bismo No. 30 A</t>
  </si>
  <si>
    <t>0354-682613</t>
  </si>
  <si>
    <t>Jl. Mayjend DI. Panjaitan</t>
  </si>
  <si>
    <t>0351-462606</t>
  </si>
  <si>
    <t>Kota Probolinggo</t>
  </si>
  <si>
    <t>Jl. Mastrip No. 232</t>
  </si>
  <si>
    <t>0335-421784</t>
  </si>
  <si>
    <t>Jl. R. Panji Suroso No. 2</t>
  </si>
  <si>
    <t>0341-491605</t>
  </si>
  <si>
    <t>Kota Mojokerto</t>
  </si>
  <si>
    <t>Jl. Bhayangkara No. 36</t>
  </si>
  <si>
    <t>0321-322046</t>
  </si>
  <si>
    <t>Kota Pasuruan</t>
  </si>
  <si>
    <t>Kota Batu</t>
  </si>
  <si>
    <t>Jl. KH. Agus Salim No. 12</t>
  </si>
  <si>
    <t>0341-591995</t>
  </si>
  <si>
    <t>PROPINSI : BALI</t>
  </si>
  <si>
    <t>Kanwil Bali</t>
  </si>
  <si>
    <t>Jl. Letda Tantular Civic Center Yang Batu Denpasar</t>
  </si>
  <si>
    <t>Kab. Jembrana</t>
  </si>
  <si>
    <t>Jl. Hasanuddin No. 1 Negara</t>
  </si>
  <si>
    <t>0365-41087</t>
  </si>
  <si>
    <t>Kab. Bangli</t>
  </si>
  <si>
    <t>Jl. Ngurah Rai No. 78 Bangli</t>
  </si>
  <si>
    <t>0366-91031</t>
  </si>
  <si>
    <t>Kab. Karang Asem</t>
  </si>
  <si>
    <t>Jl. Untung Suropati No. Amlapura</t>
  </si>
  <si>
    <t>0363-21161</t>
  </si>
  <si>
    <t>Kab. Gianyar</t>
  </si>
  <si>
    <t>Jl. Kepundung No. 8 Gianyar</t>
  </si>
  <si>
    <t>0361-943042</t>
  </si>
  <si>
    <t>Kab. Badung</t>
  </si>
  <si>
    <t>Jl. Ahmad Yani Badung</t>
  </si>
  <si>
    <t>0361-434809</t>
  </si>
  <si>
    <t>Kab. Klungkung</t>
  </si>
  <si>
    <t>Jl. Gajah Mada No. 72 Semarapura</t>
  </si>
  <si>
    <t>0366-21198</t>
  </si>
  <si>
    <t>Kab. Buleleng</t>
  </si>
  <si>
    <t>Jl. Kresna Gg. IV No. 12 Singaraja</t>
  </si>
  <si>
    <t>0362-31553</t>
  </si>
  <si>
    <t>Kab. Tabanan</t>
  </si>
  <si>
    <t>Jl. Katamso Tabanan</t>
  </si>
  <si>
    <t>0361-811538</t>
  </si>
  <si>
    <t>Kota Denpasar</t>
  </si>
  <si>
    <t>Jl. Gatot Subroto V Denpasar</t>
  </si>
  <si>
    <t>0361-415498</t>
  </si>
  <si>
    <t>PROPINSI : NUSA TENGGARA BARAT</t>
  </si>
  <si>
    <t>Kanwil NTB</t>
  </si>
  <si>
    <t>Jl. Udayana No. 6 Mataram</t>
  </si>
  <si>
    <t>0370-633040</t>
  </si>
  <si>
    <t>Kab. Bima</t>
  </si>
  <si>
    <t>Jl. Garuda No. 3 Bima</t>
  </si>
  <si>
    <t>Kab. Dompu</t>
  </si>
  <si>
    <t>Jl. Songkling No. 3 Dompu</t>
  </si>
  <si>
    <t>0373-21049</t>
  </si>
  <si>
    <t>Kab. Lombok Barat</t>
  </si>
  <si>
    <t>Jl. Sriwijaya Taman Mataram</t>
  </si>
  <si>
    <t>0370-623355</t>
  </si>
  <si>
    <t>Kab. Lombok Tengah</t>
  </si>
  <si>
    <t>Jl. Jend. Ahmad Yani No. 5 Praya Lombok Tengah</t>
  </si>
  <si>
    <t>0370-654057</t>
  </si>
  <si>
    <t>Kab. Lombok Timur</t>
  </si>
  <si>
    <t>Jl. Prof. Moh. Yamin, SH Selong Lombok Timur</t>
  </si>
  <si>
    <t>0376-21042</t>
  </si>
  <si>
    <t>Kab. Sumbawa</t>
  </si>
  <si>
    <t>Jl. Durian No. 72 Sumbawa Besar</t>
  </si>
  <si>
    <t>Jl. Pejanggik No. 83 Mataram</t>
  </si>
  <si>
    <t>PROPINSI : NUSA TENGGARA TIMUR</t>
  </si>
  <si>
    <t>Kanwil NTT</t>
  </si>
  <si>
    <t>Jl. Raya El-Tari No. 3 Kupang</t>
  </si>
  <si>
    <t>Kab. Sumba Barat</t>
  </si>
  <si>
    <t>Jl. Adhyaksa - Waikabubak 87251</t>
  </si>
  <si>
    <t>0387-21172</t>
  </si>
  <si>
    <t>Kab. Sumba Timur</t>
  </si>
  <si>
    <t>Jl. Ampera No. 16 Waingapu 87151</t>
  </si>
  <si>
    <t>0387-61414</t>
  </si>
  <si>
    <t>Kab. Kupang</t>
  </si>
  <si>
    <t>Jl. Perintis Kemerdekaan Kupang 85111</t>
  </si>
  <si>
    <t>0385-833325</t>
  </si>
  <si>
    <t>Kab. Timor Tengah Selatan</t>
  </si>
  <si>
    <t>Jl. Gajah Mada No. 33 Soe 85512</t>
  </si>
  <si>
    <t>0388-21102</t>
  </si>
  <si>
    <t>Kab. Timor Tengah Utara</t>
  </si>
  <si>
    <t>Jl. L Lake 28 Kefamenanu 85652</t>
  </si>
  <si>
    <t>0388-31037</t>
  </si>
  <si>
    <t>Kab. Belu</t>
  </si>
  <si>
    <t>Jl. Laksamana RE Martadinata Atambua 85713</t>
  </si>
  <si>
    <t>0389-21124</t>
  </si>
  <si>
    <t xml:space="preserve">Kab. Alor </t>
  </si>
  <si>
    <t>Jl. Kelimutu No. 1 Kalabahi 85851</t>
  </si>
  <si>
    <t>0397-21051</t>
  </si>
  <si>
    <t>Kab. Flores Timur</t>
  </si>
  <si>
    <t>Jl. Ile Lewotolok Larantuka 86251</t>
  </si>
  <si>
    <t>0383-21097</t>
  </si>
  <si>
    <t>Kab. Sikka</t>
  </si>
  <si>
    <t>Jl. Wairklau No. 27 Maumere 86151</t>
  </si>
  <si>
    <t>0388-21035</t>
  </si>
  <si>
    <t>Kab. Ende</t>
  </si>
  <si>
    <t>Jl. Melati Ende 86351</t>
  </si>
  <si>
    <t>0381-21538</t>
  </si>
  <si>
    <t>Kab. Ngada</t>
  </si>
  <si>
    <t>Jl. Letjen Soeprapto Bajawa 86412</t>
  </si>
  <si>
    <t>0384-21393</t>
  </si>
  <si>
    <t>Kab. Manggarai</t>
  </si>
  <si>
    <t>Jl. Adi Sucipto Ruteng 86518</t>
  </si>
  <si>
    <t>0385-21018</t>
  </si>
  <si>
    <t>Kab. Lembata</t>
  </si>
  <si>
    <t>Jl. Kebun Mandiri No. 8</t>
  </si>
  <si>
    <t>0380-831841</t>
  </si>
  <si>
    <t>PROPINSI : KALIMANTAN BARAT</t>
  </si>
  <si>
    <t>Kanwil Kalimantan Barat</t>
  </si>
  <si>
    <t>Jl. Sutan Syahrir No. 12 Pontianak  78116</t>
  </si>
  <si>
    <t>Kab. Bengkayang</t>
  </si>
  <si>
    <t>Kab. Ketapang</t>
  </si>
  <si>
    <t>Jl. Penembahan Bandala 04</t>
  </si>
  <si>
    <t>0534-32454</t>
  </si>
  <si>
    <t>Kab. Kapuas Hulu</t>
  </si>
  <si>
    <t>Jl. Yos Sudarso No. 60</t>
  </si>
  <si>
    <t>0567-21033</t>
  </si>
  <si>
    <t>Kab. Landak</t>
  </si>
  <si>
    <t>Kab. Sintang</t>
  </si>
  <si>
    <t>Jl. Mujahiddin</t>
  </si>
  <si>
    <t>0565-2801</t>
  </si>
  <si>
    <t>Kab. Sambas</t>
  </si>
  <si>
    <t>Jl. Raya Samboh</t>
  </si>
  <si>
    <t>Kab. Sanggau</t>
  </si>
  <si>
    <t>Jl. H. Abbas Masjid Agung</t>
  </si>
  <si>
    <t>0564-21027</t>
  </si>
  <si>
    <t>Kab. Pontianak</t>
  </si>
  <si>
    <t>Jl. Raden Kusno</t>
  </si>
  <si>
    <t>0561-91083</t>
  </si>
  <si>
    <t>Jl. Zainuddin No. 4</t>
  </si>
  <si>
    <t>0561-732185</t>
  </si>
  <si>
    <t>Kota Singkawang</t>
  </si>
  <si>
    <t>Jl. Ali Ayang No. 5</t>
  </si>
  <si>
    <t>0562-31010</t>
  </si>
  <si>
    <t>PROPINSI : KALIMANTAN TENGAH</t>
  </si>
  <si>
    <t>Kanwil Kalimantan Tengah</t>
  </si>
  <si>
    <t>Jl. Brigjen Katamso No. 3 Palangkaraya</t>
  </si>
  <si>
    <t>0536-21893</t>
  </si>
  <si>
    <t>Kab. Kotawaringin Timur</t>
  </si>
  <si>
    <t>Jl. Kapten Mulyono No. 136 Sampit</t>
  </si>
  <si>
    <t>0539-21315</t>
  </si>
  <si>
    <t>Kab. Kotawaringin Barat</t>
  </si>
  <si>
    <t>Jl. Sutan Syahrir No. 38 Pangkalan Bun</t>
  </si>
  <si>
    <t>0532-21152</t>
  </si>
  <si>
    <t>Kab. Barito Selatan</t>
  </si>
  <si>
    <t>Jl. Pelita No. 12 Buntok</t>
  </si>
  <si>
    <t>0525-21053</t>
  </si>
  <si>
    <t>Kab. Barito Utara</t>
  </si>
  <si>
    <t>Jl. Ahmad Yani No. 126 Muara Teweh</t>
  </si>
  <si>
    <t>0528-21047</t>
  </si>
  <si>
    <t>Kab. Kapuas</t>
  </si>
  <si>
    <t>Jl. Tambun Bungai Kuala Kapuas</t>
  </si>
  <si>
    <t>0513-21034</t>
  </si>
  <si>
    <t>Jl. Ade Irma Suryani Nasution Palangkaraya</t>
  </si>
  <si>
    <t>0536-21968</t>
  </si>
  <si>
    <t>PROPINSI : KALIMANTAN SELATAN</t>
  </si>
  <si>
    <t>Kanwil Kalimantan Selatan</t>
  </si>
  <si>
    <t>Jl. DI. Panjaitan No. 19 Banjarmasin</t>
  </si>
  <si>
    <t>Kab. Banjar</t>
  </si>
  <si>
    <t>Jl. Sekumpul Martapura</t>
  </si>
  <si>
    <t>0511 - 721249</t>
  </si>
  <si>
    <t>Kab. Barito Kuala</t>
  </si>
  <si>
    <t>Jl. Jend. Sudirman No. 13 Marabahan</t>
  </si>
  <si>
    <t>0511 - 799044</t>
  </si>
  <si>
    <t>Kab. Kota Baru</t>
  </si>
  <si>
    <t>Jl. Jamrut No. 1 Kota Baru</t>
  </si>
  <si>
    <t>Kab. Hulu Sungai Utara</t>
  </si>
  <si>
    <t>Jl. Negara Dipa No. 2 Amuntai</t>
  </si>
  <si>
    <t>0527 - 71418</t>
  </si>
  <si>
    <t>Kab. Hulu Sungai Selatan</t>
  </si>
  <si>
    <t>Jl. Jend. Sudirman No. 2 Kandangan</t>
  </si>
  <si>
    <t>0517 - 21139</t>
  </si>
  <si>
    <t>Kab. Hulu Sungai Tengah</t>
  </si>
  <si>
    <t>Jl. Abdul Muis Ridhani Barabai</t>
  </si>
  <si>
    <t>0517 - 41083</t>
  </si>
  <si>
    <t>Kab. Tabalong</t>
  </si>
  <si>
    <t>Jl. Pangeran H. M. Noor Tanjung</t>
  </si>
  <si>
    <t>0526 - 21501</t>
  </si>
  <si>
    <t>Kab. Tanah Laut</t>
  </si>
  <si>
    <t>Komplek Gagas Pelaihari</t>
  </si>
  <si>
    <t>Kab. Tapin</t>
  </si>
  <si>
    <t>Jl. R. Suprapto No. 31 Tapin</t>
  </si>
  <si>
    <t>0517 - 31031</t>
  </si>
  <si>
    <t>Jl. S. Parman No. 3 Banjarmasin</t>
  </si>
  <si>
    <t>0511 - 53586</t>
  </si>
  <si>
    <t>Kota Banjar Baru</t>
  </si>
  <si>
    <t>Jl. Pangeran Suriansyah No. 6</t>
  </si>
  <si>
    <t>0511 - 780700</t>
  </si>
  <si>
    <t>PROPINSI : KALIMANTAN TIMUR</t>
  </si>
  <si>
    <t>Kanwil Kalimantan Timur</t>
  </si>
  <si>
    <t>Jl. Basuki Rahmat No. 42 Samarinda 75119</t>
  </si>
  <si>
    <t>0541-742682</t>
  </si>
  <si>
    <t>Kab. Kutai</t>
  </si>
  <si>
    <t>Jl. Muso Bin Salim No. 35 Tenggarong 75512</t>
  </si>
  <si>
    <t>0541-661547</t>
  </si>
  <si>
    <t>Kab. Kutai Barat</t>
  </si>
  <si>
    <t>Jl. Gajah Mada (KUA), Jl. Puncan Karna Sendawar</t>
  </si>
  <si>
    <t>0545-41340</t>
  </si>
  <si>
    <t>Kab. Kutai Timur</t>
  </si>
  <si>
    <t>Jl. Jendral Sudirman No. 3 Sanggata 75387</t>
  </si>
  <si>
    <t>0549-21303</t>
  </si>
  <si>
    <t>Kab. Bulungan</t>
  </si>
  <si>
    <t>Jl. Skip II No. 16 Tanjung Selor 77212</t>
  </si>
  <si>
    <t>0552-21148</t>
  </si>
  <si>
    <t>Kab. Berau</t>
  </si>
  <si>
    <t>Jl. APT Pranoto No. 9 Tanjung Redeb Kotak Pos 147</t>
  </si>
  <si>
    <t>Kab. Pasir</t>
  </si>
  <si>
    <t>Jl. Sultan Ibrahim Khaliluddin No. 29 Tanah Grosot</t>
  </si>
  <si>
    <t>0543-21182</t>
  </si>
  <si>
    <t>Kab. Malinau</t>
  </si>
  <si>
    <t>Jl. Raja Alam Malinau 77154</t>
  </si>
  <si>
    <t>0553-21171</t>
  </si>
  <si>
    <t>Kab. Nunukan</t>
  </si>
  <si>
    <t>Jl. Iskandar Muda  - Nunukan</t>
  </si>
  <si>
    <t>0556-21804</t>
  </si>
  <si>
    <t>Kota Bontang</t>
  </si>
  <si>
    <t>Jl. M.H. Thamrin No. 1B Bontang Utara</t>
  </si>
  <si>
    <t>0548-24930</t>
  </si>
  <si>
    <t>Kota Tarakan</t>
  </si>
  <si>
    <t>Jl. P. Flores No. Tarakan</t>
  </si>
  <si>
    <t>0551-34660</t>
  </si>
  <si>
    <t>Jl. Harmonika Samarinda 75123</t>
  </si>
  <si>
    <t>0541-743736</t>
  </si>
  <si>
    <t>Kota Balikpapan</t>
  </si>
  <si>
    <t>Jl. Mayjend DI. Panjaitan No. 1 Balikpapan 76125</t>
  </si>
  <si>
    <t>0542-424558</t>
  </si>
  <si>
    <t>PROPINSI : SULAWESI UTARA</t>
  </si>
  <si>
    <t>Kanwil Sulawesi Utara</t>
  </si>
  <si>
    <t>Jl. 17 Agustus Kotak Pos 1077 Manado</t>
  </si>
  <si>
    <t>0431-864192</t>
  </si>
  <si>
    <t>Kab. Bolaang Mongondow</t>
  </si>
  <si>
    <t>Jl. Yusuf Hasiru No. 229 Kotamobagu 95712</t>
  </si>
  <si>
    <t>0434-21295</t>
  </si>
  <si>
    <t>Kab. Minahasa</t>
  </si>
  <si>
    <t>Jl. Mangguni No 11 Tondano 95615</t>
  </si>
  <si>
    <t>0431-321200</t>
  </si>
  <si>
    <t>Kab. Sangir Talaud</t>
  </si>
  <si>
    <t>Jl. Baru Tona, Tahuna 95815</t>
  </si>
  <si>
    <t>0432-21329</t>
  </si>
  <si>
    <t>Jl. W.R. Supratman 2-3 Manado 95112</t>
  </si>
  <si>
    <t>0431-864593</t>
  </si>
  <si>
    <t>Kota Bitung</t>
  </si>
  <si>
    <t>Jl. 46 Manembo-Nembo Bitung 95545</t>
  </si>
  <si>
    <t>0438-34308</t>
  </si>
  <si>
    <t>PROPINSI : SULAWESI TENGAH</t>
  </si>
  <si>
    <t>Kanwil Sulawesi Tengah</t>
  </si>
  <si>
    <t>Jl. WR Supratman No. 12 Palu</t>
  </si>
  <si>
    <t>0451-421055</t>
  </si>
  <si>
    <t>Kab. Luwuk Banggai</t>
  </si>
  <si>
    <t>Jl. Gn. Merapi No. 17</t>
  </si>
  <si>
    <t>0461-22329</t>
  </si>
  <si>
    <t>Kab. Buol</t>
  </si>
  <si>
    <t>Jl. Syarif Mansyur Look No. 296</t>
  </si>
  <si>
    <t>0445-211093</t>
  </si>
  <si>
    <t>Kab. Toli-Toli</t>
  </si>
  <si>
    <t>Jl. Hj. Mallu No. 21</t>
  </si>
  <si>
    <t>0453-21048</t>
  </si>
  <si>
    <t>Kab. Banggai Kepulauan</t>
  </si>
  <si>
    <t>Jl. Pattimura No. 27</t>
  </si>
  <si>
    <t>0462-21205</t>
  </si>
  <si>
    <t>Kab. Morowali</t>
  </si>
  <si>
    <t>Jl. Bumi Nagka No. 109</t>
  </si>
  <si>
    <t>0465-21543</t>
  </si>
  <si>
    <t>Kab. Donggala</t>
  </si>
  <si>
    <t>Jl. Bantilan No. 4</t>
  </si>
  <si>
    <t>0451-421355</t>
  </si>
  <si>
    <t>Kab. Poso</t>
  </si>
  <si>
    <t>Jl. Kalimantan No. 28</t>
  </si>
  <si>
    <t>0452-21152</t>
  </si>
  <si>
    <t>Jl. W.R. Supratman No. 41 Palu</t>
  </si>
  <si>
    <t>0451-225755</t>
  </si>
  <si>
    <t>PROPINSI : SULAWESI SELATAN</t>
  </si>
  <si>
    <t>Kanwil Sulawesi Selatan</t>
  </si>
  <si>
    <t>Jl. Nuri No. 53 Makassar</t>
  </si>
  <si>
    <t>Kab. Selayar</t>
  </si>
  <si>
    <t>Jl. Syam Ratulangi No. 10 Benteng 92812</t>
  </si>
  <si>
    <t>0414-21044</t>
  </si>
  <si>
    <t>Kab. Bulukumba</t>
  </si>
  <si>
    <t>Jl. Kenari No. 17 Bulukumba 92551</t>
  </si>
  <si>
    <t>0413-81274</t>
  </si>
  <si>
    <t>Kab. Bantaeng</t>
  </si>
  <si>
    <t>Jl. Andi Mannappiang X Bantaeng  924111</t>
  </si>
  <si>
    <t>0413-21601</t>
  </si>
  <si>
    <t>Kab. Jeneponto</t>
  </si>
  <si>
    <t>Jl. Lanto Dg. Pasewang No. 369 Jeneponto 92315</t>
  </si>
  <si>
    <t>0419-21048</t>
  </si>
  <si>
    <t>Kab. Takalar</t>
  </si>
  <si>
    <t>Jl. Jend. Sudirman Takalar 92211</t>
  </si>
  <si>
    <t>0418-21068</t>
  </si>
  <si>
    <t>Kab. Gowa</t>
  </si>
  <si>
    <t>Jl. H. Agus Salim No. 3 Sungguminasa 92111</t>
  </si>
  <si>
    <t>0411-865195</t>
  </si>
  <si>
    <t>Kab. Sinjai</t>
  </si>
  <si>
    <t>Jl. Jendral Sudirman No. 8 Sinjai 92612</t>
  </si>
  <si>
    <t>0482-21094</t>
  </si>
  <si>
    <t>Kab. Bone</t>
  </si>
  <si>
    <t>Jl. Jend. A. Yani Watampone 92732</t>
  </si>
  <si>
    <t>0481-21346</t>
  </si>
  <si>
    <t>Kab. Maros</t>
  </si>
  <si>
    <t>Jl. Jend. Sudirman No. 20 Maros 90551</t>
  </si>
  <si>
    <t>0411-371064</t>
  </si>
  <si>
    <t>Kab. Pangkajene Kepulauan</t>
  </si>
  <si>
    <t>Jl. HM. Arsyad B No. 9 Pangkajane 90611</t>
  </si>
  <si>
    <t>0410-21076</t>
  </si>
  <si>
    <t>Kab. Barru</t>
  </si>
  <si>
    <t>Jl. HM. Saleh Lawa No. 28 Barru 90751</t>
  </si>
  <si>
    <t>0427-21029</t>
  </si>
  <si>
    <t>Kab. Soppeng</t>
  </si>
  <si>
    <t>Jl. Pakkanrebete Watan Soppeng 90811</t>
  </si>
  <si>
    <t>0484-21169</t>
  </si>
  <si>
    <t>Kab. Wajo</t>
  </si>
  <si>
    <t>Jl. Seroja No. 252 Sengkang   90911</t>
  </si>
  <si>
    <t>0485-21039</t>
  </si>
  <si>
    <t>Kab. Sindereng Rapang</t>
  </si>
  <si>
    <t>Jl. Ganggawa Pangkajene Sindereng 91611</t>
  </si>
  <si>
    <t>0421-91390</t>
  </si>
  <si>
    <t>Kab. Pinrang</t>
  </si>
  <si>
    <t>Jl. Lasinrang No. 16 Pinrang 91213</t>
  </si>
  <si>
    <t>0421-921053</t>
  </si>
  <si>
    <t>Kab. Enrekang</t>
  </si>
  <si>
    <t>Jl. Sultan Hasanudin No.113 Enrekang 91711</t>
  </si>
  <si>
    <t>Kab. Luwu</t>
  </si>
  <si>
    <t>Jl. KH. Hasyim Palopo 91921</t>
  </si>
  <si>
    <t>0471-21035</t>
  </si>
  <si>
    <t>Kab. Tana Toraja</t>
  </si>
  <si>
    <t>Jl. Pongtiku No. 106 Makale 91811</t>
  </si>
  <si>
    <t>0423-22051</t>
  </si>
  <si>
    <t>Kab. Polewali Mamasa</t>
  </si>
  <si>
    <t>Jl. H. A DEPU No. 182 Pekkabata Polewali  91313</t>
  </si>
  <si>
    <t>0428-21218</t>
  </si>
  <si>
    <t>Kab. Majene</t>
  </si>
  <si>
    <t>Jl. Melati Majene 91451</t>
  </si>
  <si>
    <t>0422-21005</t>
  </si>
  <si>
    <t>Kab. Mamuju</t>
  </si>
  <si>
    <t>Jl. KS Tubun No. 5 Mamuju 91511</t>
  </si>
  <si>
    <t>0426-21115</t>
  </si>
  <si>
    <t>Kab. Luwu Utara</t>
  </si>
  <si>
    <t>Jl. Sultan Hasanuddin 288 Masamba</t>
  </si>
  <si>
    <t>0473-21057</t>
  </si>
  <si>
    <t>Kota Makasar</t>
  </si>
  <si>
    <t>Jl. Rappocini Raya No. 223 Makasar 90222</t>
  </si>
  <si>
    <t>0411-453572</t>
  </si>
  <si>
    <t>Kota Pare-Pare</t>
  </si>
  <si>
    <t>Jl. Jend. Sudirman No. 37 Pare-Pare 91122</t>
  </si>
  <si>
    <t>0421-21133</t>
  </si>
  <si>
    <t>PROPINSI : SULAWESI TENGGARA</t>
  </si>
  <si>
    <t>Kanwil Sulawesi Tenggara</t>
  </si>
  <si>
    <t>Jl. Jend. A. Yani No. 6 Kendari</t>
  </si>
  <si>
    <t>0401-322696</t>
  </si>
  <si>
    <t>Kab. Kolaka</t>
  </si>
  <si>
    <t>Jl. Pemuda No. 128 Kolaka</t>
  </si>
  <si>
    <t>0405-2114</t>
  </si>
  <si>
    <t>Kab. Buton</t>
  </si>
  <si>
    <t>Jl. Betomabri No. 15 Buton</t>
  </si>
  <si>
    <t>0402-21153</t>
  </si>
  <si>
    <t>Kab. Muna</t>
  </si>
  <si>
    <t>Tidak Punya</t>
  </si>
  <si>
    <t>MIN Model Larangan</t>
  </si>
  <si>
    <t>Jl. Diponegoro No. 26 Muna</t>
  </si>
  <si>
    <t>0403-21175</t>
  </si>
  <si>
    <t>Kab. Kendari</t>
  </si>
  <si>
    <t>Jl. Inolobunggadue No. 409</t>
  </si>
  <si>
    <t>0401-21109</t>
  </si>
  <si>
    <t>Kota Kendari</t>
  </si>
  <si>
    <t>Jl. Pasaeno No. 7 Kendari</t>
  </si>
  <si>
    <t>0401-321810</t>
  </si>
  <si>
    <t>Kota Bau-Bau</t>
  </si>
  <si>
    <t>Jl. Kelapa No. 14 Bau-Bau</t>
  </si>
  <si>
    <t>0402-23549</t>
  </si>
  <si>
    <t>PROPINSI : GORONTALO</t>
  </si>
  <si>
    <t>Kanwil Gorontalo</t>
  </si>
  <si>
    <t>Jl. Poigar Molosipat U Kota Utara Gorontalo</t>
  </si>
  <si>
    <t>Kab. Gorontalo</t>
  </si>
  <si>
    <t>Jl. Jend. Panjaitan No. 259 Limboto</t>
  </si>
  <si>
    <t>Kab. Boalemo</t>
  </si>
  <si>
    <t>Jl. Trans Sulawesi No. 315 Boalemo</t>
  </si>
  <si>
    <t>Jl. Arief Rahman Hakim No. 25 Kota Gorontalo</t>
  </si>
  <si>
    <t>PROPINSI : MALUKU</t>
  </si>
  <si>
    <t>Kanwil Maluku</t>
  </si>
  <si>
    <t>Jl. AY. Pati</t>
  </si>
  <si>
    <t>Kab. Maluku Tenggara</t>
  </si>
  <si>
    <t>Jl. Jenderal Sudirman Tual Maluku 97611</t>
  </si>
  <si>
    <t>0916-21069</t>
  </si>
  <si>
    <t>Kab. Maluku Tengah</t>
  </si>
  <si>
    <t>Jl. Abdullah Solisa Masohi Maluku 97551</t>
  </si>
  <si>
    <t>Jl. Permi SK 31 No.10-11 Waihaong Ambon 97112</t>
  </si>
  <si>
    <t>0911-314985</t>
  </si>
  <si>
    <t>PROPINSI : MALUKU UTARA</t>
  </si>
  <si>
    <t>Kanwil Maluku Utara</t>
  </si>
  <si>
    <t>Jl. Batu Angus Dufa Dufa Ternate</t>
  </si>
  <si>
    <t>Kab. Maluku Utara</t>
  </si>
  <si>
    <t>Jl. Cengke Afo Ternate</t>
  </si>
  <si>
    <t>Kab. Halmahera Tengah</t>
  </si>
  <si>
    <t>Jl. Ahmad Malawat</t>
  </si>
  <si>
    <t>Kota Ternate</t>
  </si>
  <si>
    <t>PROPINSI : PAPUA</t>
  </si>
  <si>
    <t>Kanwil Papua</t>
  </si>
  <si>
    <t>Jl. Raya Ebepura Entrop PO. BOX 183 Jayapura</t>
  </si>
  <si>
    <t>0967-535183</t>
  </si>
  <si>
    <t>Kab. Merauke</t>
  </si>
  <si>
    <t>Jl. Ermasu</t>
  </si>
  <si>
    <t>Kab. Nabire</t>
  </si>
  <si>
    <t>Jl. Merdeka No. 54</t>
  </si>
  <si>
    <t>Kab. Jayawijaya</t>
  </si>
  <si>
    <t>Jl. Diponegoro</t>
  </si>
  <si>
    <t>Kab. Puncak Jaya</t>
  </si>
  <si>
    <t>Jl. Silaspapare Mulia</t>
  </si>
  <si>
    <t>Kab. Yapen Waropen</t>
  </si>
  <si>
    <t>Jl. Sumatera No. 2-3</t>
  </si>
  <si>
    <t>Kab. Fak Fak</t>
  </si>
  <si>
    <t>Jl. Jend. Ahmad Yani</t>
  </si>
  <si>
    <t>0956 - 23139</t>
  </si>
  <si>
    <t>Kab. Sorong</t>
  </si>
  <si>
    <t>Jl. Taman Makam Pahlawan</t>
  </si>
  <si>
    <t>Kab. Biak Numfor</t>
  </si>
  <si>
    <t>Jl. Majapahit</t>
  </si>
  <si>
    <t>Kab. Manokwari</t>
  </si>
  <si>
    <t>Jl. Percetakan Negara</t>
  </si>
  <si>
    <t>Kab. Paniai</t>
  </si>
  <si>
    <t>Jl. Drs. Karel Koboi Paniai Timur Enaro</t>
  </si>
  <si>
    <t>Kab. Mimika</t>
  </si>
  <si>
    <t>Jl. Mapura Jaya</t>
  </si>
  <si>
    <t>Kab. Jayapura</t>
  </si>
  <si>
    <t>Jl. Raya Abepura Entrop</t>
  </si>
  <si>
    <t>Kota Jayapura</t>
  </si>
  <si>
    <t>Jl. Kab. I No. 5 Jayapura</t>
  </si>
  <si>
    <t>Jl. Basuki Rahmat No. 40 Remu</t>
  </si>
  <si>
    <t>Riau</t>
  </si>
  <si>
    <t>Jambi</t>
  </si>
  <si>
    <t>Bengkulu</t>
  </si>
  <si>
    <t>Lampung</t>
  </si>
  <si>
    <t>DKI Jakarta</t>
  </si>
  <si>
    <t>Banten</t>
  </si>
  <si>
    <t>Bali</t>
  </si>
  <si>
    <t>Gorontalo</t>
  </si>
  <si>
    <t>Maluku</t>
  </si>
  <si>
    <t>Maluku Utara</t>
  </si>
  <si>
    <t>Papua</t>
  </si>
  <si>
    <t>Propinsi</t>
  </si>
  <si>
    <t>No.</t>
  </si>
  <si>
    <t>MI</t>
  </si>
  <si>
    <t>MTs</t>
  </si>
  <si>
    <t>MA</t>
  </si>
  <si>
    <t>Jumlah</t>
  </si>
  <si>
    <t>Negeri</t>
  </si>
  <si>
    <t>Diakui</t>
  </si>
  <si>
    <t>Disama-kan</t>
  </si>
  <si>
    <t>%</t>
  </si>
  <si>
    <t>Belum Terdaftar</t>
  </si>
  <si>
    <t>IPA</t>
  </si>
  <si>
    <t>IPS</t>
  </si>
  <si>
    <t>Bahasa</t>
  </si>
  <si>
    <t>Agama</t>
  </si>
  <si>
    <t>Nanggroe AD</t>
  </si>
  <si>
    <t>Sumut</t>
  </si>
  <si>
    <t>Sumbar</t>
  </si>
  <si>
    <t>Sumsel</t>
  </si>
  <si>
    <t>Banbel</t>
  </si>
  <si>
    <t>Jabar</t>
  </si>
  <si>
    <t>Jateng</t>
  </si>
  <si>
    <t>D I Y</t>
  </si>
  <si>
    <t>Jatim</t>
  </si>
  <si>
    <t>N T B</t>
  </si>
  <si>
    <t>N T T</t>
  </si>
  <si>
    <t>Kalbar</t>
  </si>
  <si>
    <t>Kalteng</t>
  </si>
  <si>
    <t>Kalsel</t>
  </si>
  <si>
    <t>Kaltim</t>
  </si>
  <si>
    <t>Sulut</t>
  </si>
  <si>
    <t>Sulteng</t>
  </si>
  <si>
    <t>Sulsel</t>
  </si>
  <si>
    <t>Sultera</t>
  </si>
  <si>
    <t>Status Madrasah</t>
  </si>
  <si>
    <t>Swasta</t>
  </si>
  <si>
    <t>1.1.</t>
  </si>
  <si>
    <t>Jumlah Madrasah Menurut Status</t>
  </si>
  <si>
    <t>1.2.</t>
  </si>
  <si>
    <t>1.3.</t>
  </si>
  <si>
    <t>1.4.</t>
  </si>
  <si>
    <t>1.5.</t>
  </si>
  <si>
    <t>1.6.</t>
  </si>
  <si>
    <t>1.7.</t>
  </si>
  <si>
    <t>Jumlah Madrasah, Guru, Siswa, Rombongan Belajar dan Ruang Kelas</t>
  </si>
  <si>
    <t>pada Madrasah Ibtidaiyah, Tsanawiyah dan Aliyah</t>
  </si>
  <si>
    <t>Jumlah Madrasah Menurut Status Akreditasi</t>
  </si>
  <si>
    <t>pada Madrasah Ibtidaiyah</t>
  </si>
  <si>
    <t>pada Madrasah Tsanawiyah</t>
  </si>
  <si>
    <t>pada Madrasah Aliyah</t>
  </si>
  <si>
    <t>Jumlah Jurusan yang diselenggarakan</t>
  </si>
  <si>
    <t>Jml Mad.</t>
  </si>
  <si>
    <t>Guru</t>
  </si>
  <si>
    <t>PNS</t>
  </si>
  <si>
    <t>Non-PNS</t>
  </si>
  <si>
    <t>Siswa</t>
  </si>
  <si>
    <t>Rombel</t>
  </si>
  <si>
    <t>Ruang Kelas</t>
  </si>
  <si>
    <t>1.8.</t>
  </si>
  <si>
    <t>2.1.</t>
  </si>
  <si>
    <t>Lk.</t>
  </si>
  <si>
    <t>Pr.</t>
  </si>
  <si>
    <t>Madrasah Ibtidaiyah</t>
  </si>
  <si>
    <t>Madrasah Tsanawiyah</t>
  </si>
  <si>
    <t>TOTAL</t>
  </si>
  <si>
    <t>Jumlah Penduduk Usia Sekolah dan Angka Partisipasi Kasar (APK)</t>
  </si>
  <si>
    <t>Mad. Ibtidaiyah</t>
  </si>
  <si>
    <t>Penduduk Usia 7-12</t>
  </si>
  <si>
    <t>APK</t>
  </si>
  <si>
    <t>Mad. Tsanawiyah</t>
  </si>
  <si>
    <t>Mad. Aliyah</t>
  </si>
  <si>
    <t>Penduduk Usia 13-15</t>
  </si>
  <si>
    <t>Penduduk Usia 16-18</t>
  </si>
  <si>
    <t>2.2.</t>
  </si>
  <si>
    <t>Jumlah Siswa Berdasarkan Tingkat Kelas</t>
  </si>
  <si>
    <t>Kelas 1</t>
  </si>
  <si>
    <t>Kelas 2</t>
  </si>
  <si>
    <t>Kelas 3</t>
  </si>
  <si>
    <t>Kelas 4</t>
  </si>
  <si>
    <t>Kelas 6</t>
  </si>
  <si>
    <t>Kelas 5</t>
  </si>
  <si>
    <t>2.3.</t>
  </si>
  <si>
    <t>2.4.</t>
  </si>
  <si>
    <t>2.5.</t>
  </si>
  <si>
    <t>2.6.</t>
  </si>
  <si>
    <t>Jumlah Siswa Kelas 3 Berdasarkan Jurusan</t>
  </si>
  <si>
    <t>2.7.</t>
  </si>
  <si>
    <t>Jumlah Pendaftar dan Siswa Baru Berdasarkan Asal Sekolah</t>
  </si>
  <si>
    <t>Pendaftar</t>
  </si>
  <si>
    <t>Siswa Baru yang Diterima</t>
  </si>
  <si>
    <t>T K U</t>
  </si>
  <si>
    <t>T K I</t>
  </si>
  <si>
    <t>Orangtua</t>
  </si>
  <si>
    <t>2.8.</t>
  </si>
  <si>
    <t>2.9.</t>
  </si>
  <si>
    <t>S D N</t>
  </si>
  <si>
    <t>S D S</t>
  </si>
  <si>
    <t>M I N</t>
  </si>
  <si>
    <t>M I S</t>
  </si>
  <si>
    <t>SMPN</t>
  </si>
  <si>
    <t>SMPS</t>
  </si>
  <si>
    <t>MTsN</t>
  </si>
  <si>
    <t>MTsS</t>
  </si>
  <si>
    <t>Madrasah Aliyah</t>
  </si>
  <si>
    <t>2.10.</t>
  </si>
  <si>
    <t>Jumlah Pengulang, Drop Out dan Over-Age</t>
  </si>
  <si>
    <t>Pengulang</t>
  </si>
  <si>
    <t>Drop Out</t>
  </si>
  <si>
    <t>Over-Age</t>
  </si>
  <si>
    <t>2.11.</t>
  </si>
  <si>
    <t>2.12.</t>
  </si>
  <si>
    <t>3.1.</t>
  </si>
  <si>
    <t>Jumlah Guru Berdasarkan Status Kepegawaian dan Rasio terhadap Siswa</t>
  </si>
  <si>
    <t>Jumlah Siswa</t>
  </si>
  <si>
    <t>Total</t>
  </si>
  <si>
    <t>Rasio Siswa:Guru</t>
  </si>
  <si>
    <t>3.2.</t>
  </si>
  <si>
    <t>3.3.</t>
  </si>
  <si>
    <t>3.4.</t>
  </si>
  <si>
    <t>Jumlah Guru Berdasarkan Jenis Kelamin</t>
  </si>
  <si>
    <t>Jumlah Guru Berdasarkan Status Kepegawaian</t>
  </si>
  <si>
    <t>NIP-15</t>
  </si>
  <si>
    <t>NIP-13</t>
  </si>
  <si>
    <t>BP3</t>
  </si>
  <si>
    <t>GTY</t>
  </si>
  <si>
    <t>GTTY</t>
  </si>
  <si>
    <t>3.5.</t>
  </si>
  <si>
    <t>3.7.</t>
  </si>
  <si>
    <t>3.6.</t>
  </si>
  <si>
    <t>Jumlah Guru Berdasarkan Kualifikasi Pendidikan</t>
  </si>
  <si>
    <t>&lt; D1</t>
  </si>
  <si>
    <t>D1</t>
  </si>
  <si>
    <t>D2</t>
  </si>
  <si>
    <t>D3</t>
  </si>
  <si>
    <t>&gt; D3</t>
  </si>
  <si>
    <t>Kualifikasi Pendidikan</t>
  </si>
  <si>
    <t>Status Kepegawaian Guru</t>
  </si>
  <si>
    <t>3.8.</t>
  </si>
  <si>
    <t>3.9.</t>
  </si>
  <si>
    <t>3.10.</t>
  </si>
  <si>
    <t>Rasio Siswa: Rombel</t>
  </si>
  <si>
    <t>Jumlah Siswa Berdasarkan Jenis Kelamin dan Rombongan Belajar</t>
  </si>
  <si>
    <t>2.14.</t>
  </si>
  <si>
    <t>2.13.</t>
  </si>
  <si>
    <t>Jumlah Ruang Kelas dan Kekuranganya</t>
  </si>
  <si>
    <t>Baik</t>
  </si>
  <si>
    <t>RR</t>
  </si>
  <si>
    <t>RB</t>
  </si>
  <si>
    <t>Rehab</t>
  </si>
  <si>
    <t>Baru</t>
  </si>
  <si>
    <t>Kekurangan</t>
  </si>
  <si>
    <t>Kondisi Ruang Kelas</t>
  </si>
  <si>
    <t>4.1.</t>
  </si>
  <si>
    <t>4.3.</t>
  </si>
  <si>
    <t>4.2.</t>
  </si>
  <si>
    <t>4.4.</t>
  </si>
  <si>
    <t>Status Kepemilikan Tanah Madrasah Menurut Sumbernya</t>
  </si>
  <si>
    <t>Pemerintah</t>
  </si>
  <si>
    <t>Wakaf/BP3</t>
  </si>
  <si>
    <t>Luas (m2)</t>
  </si>
  <si>
    <t>Luas Total (m2)</t>
  </si>
  <si>
    <t>4.6.</t>
  </si>
  <si>
    <t>4.5.</t>
  </si>
  <si>
    <t>01.</t>
  </si>
  <si>
    <t>Pondok Pesantren Menurut Kategori</t>
  </si>
  <si>
    <t>Salafiyah</t>
  </si>
  <si>
    <t>Ashriyah</t>
  </si>
  <si>
    <t>Kombinasi</t>
  </si>
  <si>
    <t>02.</t>
  </si>
  <si>
    <t>Jumlah Santri Menurut Pendidikan yang diikuti</t>
  </si>
  <si>
    <t>Hanya Ngaji</t>
  </si>
  <si>
    <t>Ngaji &amp; Sekolah</t>
  </si>
  <si>
    <t>03.</t>
  </si>
  <si>
    <t>Jumlah Jenjang Pendidikan Formal yang Diselenggarakan</t>
  </si>
  <si>
    <t>RA/TK</t>
  </si>
  <si>
    <t>MI/SD</t>
  </si>
  <si>
    <t>MTs/SMP</t>
  </si>
  <si>
    <t>MA/SMU</t>
  </si>
  <si>
    <t>PT</t>
  </si>
  <si>
    <t>04.</t>
  </si>
  <si>
    <t>Jumlah Santri yang Mengikuti Pendidikan Formal Dalam Pontren</t>
  </si>
  <si>
    <t>05.</t>
  </si>
  <si>
    <t>Jumlah Santri yang Mengikuti Pendidikan Formal Luar Pontren</t>
  </si>
  <si>
    <t>06.</t>
  </si>
  <si>
    <t>TPQ</t>
  </si>
  <si>
    <t>Madrasah Diniyah</t>
  </si>
  <si>
    <t>Ula</t>
  </si>
  <si>
    <t>Wustha</t>
  </si>
  <si>
    <t>Ulya</t>
  </si>
  <si>
    <t>07.</t>
  </si>
  <si>
    <t>Jumlah Jenjang Pendidikan Informal yang Diselenggarakan</t>
  </si>
  <si>
    <t>Jumlah Santri yang Mengikuti Pendidikan Informal Dalam Pontren</t>
  </si>
  <si>
    <t>08.</t>
  </si>
  <si>
    <t>Jumlah Tenaga Pengajar Pondok Pesantren</t>
  </si>
  <si>
    <t>Kyai/Nyai</t>
  </si>
  <si>
    <t>Badal Kyai</t>
  </si>
  <si>
    <t>Ustadz</t>
  </si>
  <si>
    <t>Dosen</t>
  </si>
  <si>
    <t>09.</t>
  </si>
  <si>
    <t>Jumlah Pondok Pesantren Penyelenggara Kegiatan Perdagangan</t>
  </si>
  <si>
    <t>Toko Buku</t>
  </si>
  <si>
    <t>Toko Bangunan</t>
  </si>
  <si>
    <t>Warung Serba Ada</t>
  </si>
  <si>
    <t>Koperasi</t>
  </si>
  <si>
    <t>BMT</t>
  </si>
  <si>
    <t>10.</t>
  </si>
  <si>
    <t>Jumlah Pondok Pesantren Penyelenggara Kegiatan Agribisnis</t>
  </si>
  <si>
    <t>Perikanan</t>
  </si>
  <si>
    <t>Peternakan</t>
  </si>
  <si>
    <t>Sayur &amp; Buah</t>
  </si>
  <si>
    <t>Padi</t>
  </si>
  <si>
    <t>Palawija</t>
  </si>
  <si>
    <t>11.</t>
  </si>
  <si>
    <t>Anyaman</t>
  </si>
  <si>
    <t>Makanan</t>
  </si>
  <si>
    <t>Pertukangan</t>
  </si>
  <si>
    <t>Batako</t>
  </si>
  <si>
    <t>Tekstil</t>
  </si>
  <si>
    <t>12.</t>
  </si>
  <si>
    <t>Jumlah Pontren Penyelenggara Kegiatan Pelayanan Jasa</t>
  </si>
  <si>
    <t>Wartel</t>
  </si>
  <si>
    <t>Klinik</t>
  </si>
  <si>
    <t>Cetak &amp; Sablon</t>
  </si>
  <si>
    <t>Listrik</t>
  </si>
  <si>
    <t>Fotocopy</t>
  </si>
  <si>
    <t>Jumlah Pontren Penyelenggara Kegiatan Kerajinan Tangan</t>
  </si>
  <si>
    <r>
      <t>pada Madrasah Ibtidaiyah (</t>
    </r>
    <r>
      <rPr>
        <b/>
        <i/>
        <sz val="8"/>
        <rFont val="Arial Narrow"/>
        <family val="2"/>
      </rPr>
      <t>Lanjutan…</t>
    </r>
    <r>
      <rPr>
        <b/>
        <sz val="8"/>
        <rFont val="Arial Narrow"/>
        <family val="2"/>
      </rPr>
      <t>)</t>
    </r>
  </si>
  <si>
    <r>
      <t>pada Madrasah Ibtidaiyah, Tsanawiyah dan Aliyah (</t>
    </r>
    <r>
      <rPr>
        <b/>
        <i/>
        <sz val="8"/>
        <rFont val="Arial Narrow"/>
        <family val="2"/>
      </rPr>
      <t>Lanjutan…</t>
    </r>
    <r>
      <rPr>
        <b/>
        <sz val="8"/>
        <rFont val="Arial Narrow"/>
        <family val="2"/>
      </rPr>
      <t>)</t>
    </r>
  </si>
  <si>
    <t>Nama Madrasah</t>
  </si>
  <si>
    <t>Alamat</t>
  </si>
  <si>
    <t>Telepon</t>
  </si>
  <si>
    <t>Kecamatan</t>
  </si>
  <si>
    <t>Kabupaten</t>
  </si>
  <si>
    <t>MIN Pasar Baru Kedondong</t>
  </si>
  <si>
    <t>Jl. Tritura No. 10</t>
  </si>
  <si>
    <t>Kedondong</t>
  </si>
  <si>
    <t>Lampung Selatan</t>
  </si>
  <si>
    <t>MIN Model Kalianda</t>
  </si>
  <si>
    <t>Jl. Pratu M. Amin No. 207</t>
  </si>
  <si>
    <t>0727-321526</t>
  </si>
  <si>
    <t>Kalianda</t>
  </si>
  <si>
    <t>MIN Model Bandung Baru</t>
  </si>
  <si>
    <t>Jl. Adiluwih Bandung Baru</t>
  </si>
  <si>
    <t>Sukoharjo</t>
  </si>
  <si>
    <t>Tanggamus</t>
  </si>
  <si>
    <t>MIN Model Tanuraksan</t>
  </si>
  <si>
    <t>Tanuraksan</t>
  </si>
  <si>
    <t>0287-385125</t>
  </si>
  <si>
    <t>Kebumen</t>
  </si>
  <si>
    <t>MIN Slarang Kidul</t>
  </si>
  <si>
    <t>Slarang Kidul</t>
  </si>
  <si>
    <t>Lebaksiu</t>
  </si>
  <si>
    <t>Tegal</t>
  </si>
  <si>
    <t>MIN Bangbayan</t>
  </si>
  <si>
    <t>Jl. Sawah Lega 60</t>
  </si>
  <si>
    <t>Bantar Kawung</t>
  </si>
  <si>
    <t>Brebes</t>
  </si>
  <si>
    <t>Larangan</t>
  </si>
  <si>
    <t>MIN Prigi</t>
  </si>
  <si>
    <t>Prigi Sumber</t>
  </si>
  <si>
    <t>0355-551279</t>
  </si>
  <si>
    <t>Watulimo</t>
  </si>
  <si>
    <t>Trenggalek</t>
  </si>
  <si>
    <t>Jawa Timur</t>
  </si>
  <si>
    <t>MIN Blawirejo</t>
  </si>
  <si>
    <t>Jl. Pramuka  No. I  Blawirejo</t>
  </si>
  <si>
    <t>0322-453031</t>
  </si>
  <si>
    <t>Kedungpring</t>
  </si>
  <si>
    <t>Lamongan</t>
  </si>
  <si>
    <t>MIN Kawistolegi</t>
  </si>
  <si>
    <t>Kawistolegi</t>
  </si>
  <si>
    <t>Karang Geneng</t>
  </si>
  <si>
    <t>MIN Banyuajuh Kamal</t>
  </si>
  <si>
    <t>Jl. Trunojoyo No. 05</t>
  </si>
  <si>
    <t>031-3012898</t>
  </si>
  <si>
    <t>Kamal</t>
  </si>
  <si>
    <t>Bangkalan</t>
  </si>
  <si>
    <t>MIN Pari Mandalawangi</t>
  </si>
  <si>
    <t>Jl. Raya Pari Mandalawangi</t>
  </si>
  <si>
    <t>Mandalawangi</t>
  </si>
  <si>
    <t>Pandeglang</t>
  </si>
  <si>
    <t>MIN Cibeureum</t>
  </si>
  <si>
    <t>Kp. Cibeureum</t>
  </si>
  <si>
    <t>Banjar</t>
  </si>
  <si>
    <t>MIN Wantisari</t>
  </si>
  <si>
    <t>Kp. Wanti Desa Wantisari</t>
  </si>
  <si>
    <t>Leuwidamar</t>
  </si>
  <si>
    <t>Lebak</t>
  </si>
  <si>
    <t>MIN Cisaat Padarincang</t>
  </si>
  <si>
    <t>Jl. Palka Km. 25</t>
  </si>
  <si>
    <t>Padarincang</t>
  </si>
  <si>
    <t>Serang</t>
  </si>
  <si>
    <t>MIN Leuwinanggung</t>
  </si>
  <si>
    <t>Jl. Nanggela</t>
  </si>
  <si>
    <t>Kopo</t>
  </si>
  <si>
    <t>MIN Sesela</t>
  </si>
  <si>
    <t>Sesela Kebon Lauk</t>
  </si>
  <si>
    <t>Gunungsari</t>
  </si>
  <si>
    <t>Lombok Barat</t>
  </si>
  <si>
    <t>MIN Model Sanggeng</t>
  </si>
  <si>
    <t>Sanggeng Desa Kelebuh</t>
  </si>
  <si>
    <t>Praya</t>
  </si>
  <si>
    <t>Lombok Tengah</t>
  </si>
  <si>
    <t>MIN Tanak Beak</t>
  </si>
  <si>
    <t>Dasan Agung Tanak Beak</t>
  </si>
  <si>
    <t>Batukliang</t>
  </si>
  <si>
    <t>MIN Gunung Rajak</t>
  </si>
  <si>
    <t>Gunung Rajak</t>
  </si>
  <si>
    <t>Sakra</t>
  </si>
  <si>
    <t>Lombok Timur</t>
  </si>
  <si>
    <t>MIN Model Tambak Sirang</t>
  </si>
  <si>
    <t>Jl. Irigasi Tambak Sirang Laut</t>
  </si>
  <si>
    <t>Gambut</t>
  </si>
  <si>
    <t>MIN Model Martapura</t>
  </si>
  <si>
    <t>Jl. A. Yani Gg. Perintis</t>
  </si>
  <si>
    <t>Martapura</t>
  </si>
  <si>
    <t>MIN Model Panyiuran</t>
  </si>
  <si>
    <t>Jl. Amuntai Alabio No. 25</t>
  </si>
  <si>
    <t>Amuntai Selatan</t>
  </si>
  <si>
    <t>Hulu Sungai Utara</t>
  </si>
  <si>
    <t>MIN Layap Paringin</t>
  </si>
  <si>
    <t>Komplek Al Hasaniyah</t>
  </si>
  <si>
    <t>Paringin</t>
  </si>
  <si>
    <t>MTsN Talang Padang</t>
  </si>
  <si>
    <t>Jl. Kota Agung</t>
  </si>
  <si>
    <t>0729-41160</t>
  </si>
  <si>
    <t>Talang Padang</t>
  </si>
  <si>
    <t>MTsN Kebumen 1</t>
  </si>
  <si>
    <t>Jl. Tentara pelajar No 29</t>
  </si>
  <si>
    <t>0287-381229</t>
  </si>
  <si>
    <t>MTsN Lebaksiu</t>
  </si>
  <si>
    <t>Lebaksiu Lor</t>
  </si>
  <si>
    <t>0283 462669</t>
  </si>
  <si>
    <t>MTsN Brebes</t>
  </si>
  <si>
    <t>Jl. Yos Sudarso No 33</t>
  </si>
  <si>
    <t>0283-72038</t>
  </si>
  <si>
    <t>MTsN Model Trenggalek</t>
  </si>
  <si>
    <t>Barat TMP Karangsoko</t>
  </si>
  <si>
    <t>0355-791562</t>
  </si>
  <si>
    <t>MTsN Babat</t>
  </si>
  <si>
    <t>Jl. Raya Plaosan no. 11</t>
  </si>
  <si>
    <t>0322-451182</t>
  </si>
  <si>
    <t>Babat</t>
  </si>
  <si>
    <t>MTsN Model Bangkalan</t>
  </si>
  <si>
    <t>Jl. Soekarno Hatta No. 7</t>
  </si>
  <si>
    <t>031-3095959</t>
  </si>
  <si>
    <t>MTsN Pandeglang I</t>
  </si>
  <si>
    <t>Jl. Raya Labuhan Km. 57 Kadu Lisung</t>
  </si>
  <si>
    <t>0253 202076</t>
  </si>
  <si>
    <t>MTsN Pasir Sukarayat</t>
  </si>
  <si>
    <t>Jl. Komp. Pendidikan</t>
  </si>
  <si>
    <t>0252-20280</t>
  </si>
  <si>
    <t>Rangkas Bitung</t>
  </si>
  <si>
    <t>MTsN Padarincang</t>
  </si>
  <si>
    <t>MTsN Kuripan</t>
  </si>
  <si>
    <t>Jl. Tgh. Abdul Hafiz</t>
  </si>
  <si>
    <t>Kediri</t>
  </si>
  <si>
    <t>MTsN Model Praya</t>
  </si>
  <si>
    <t>Jl. Pejanggik Tampar Ampar</t>
  </si>
  <si>
    <t>0370-654349</t>
  </si>
  <si>
    <t>MTsN Model Selong</t>
  </si>
  <si>
    <t>Jl. Raya Gelang</t>
  </si>
  <si>
    <t>0376-223241</t>
  </si>
  <si>
    <t>Selong</t>
  </si>
  <si>
    <t>MTsN Martapura</t>
  </si>
  <si>
    <t>Jl. Tanjung Rema</t>
  </si>
  <si>
    <t>0511-720363</t>
  </si>
  <si>
    <t>MTsN Amuntai</t>
  </si>
  <si>
    <t>Jl. Empu Jatmika Sei Malaka</t>
  </si>
  <si>
    <t>0527-61398</t>
  </si>
  <si>
    <t>Amuntai Tengah</t>
  </si>
  <si>
    <t>Kuta Alam</t>
  </si>
  <si>
    <t>Kota Banda Aceh</t>
  </si>
  <si>
    <t>Padang Sidempuan Utara</t>
  </si>
  <si>
    <t>Kota Medan</t>
  </si>
  <si>
    <t>Sumatera Barat</t>
  </si>
  <si>
    <t>Kota Padang</t>
  </si>
  <si>
    <t>Mandi Angin Koto Selayar</t>
  </si>
  <si>
    <t>Kota Bukit Tinggi</t>
  </si>
  <si>
    <t>Jambi Selatan</t>
  </si>
  <si>
    <t>Kota Jambi</t>
  </si>
  <si>
    <t>Sumatera Selatan</t>
  </si>
  <si>
    <t>MTsN 2 Palembang</t>
  </si>
  <si>
    <t>Jl. Inspektur Marzuki</t>
  </si>
  <si>
    <t>Ilir Barat I</t>
  </si>
  <si>
    <t>Kota Palembang</t>
  </si>
  <si>
    <t>Sukarame</t>
  </si>
  <si>
    <t>Kota Bandar Lampung</t>
  </si>
  <si>
    <t>Kota Jakarta Timur</t>
  </si>
  <si>
    <t>0656-21032</t>
  </si>
  <si>
    <t>0643-21368</t>
  </si>
  <si>
    <t>0651-92174</t>
  </si>
  <si>
    <t>0644-43014</t>
  </si>
  <si>
    <t>0652-21309</t>
  </si>
  <si>
    <t>0761-24224</t>
  </si>
  <si>
    <t>0711-416673</t>
  </si>
  <si>
    <t>0731-322540</t>
  </si>
  <si>
    <t>0734-421033</t>
  </si>
  <si>
    <t>0714-321024</t>
  </si>
  <si>
    <t>0733-321058</t>
  </si>
  <si>
    <t>0712-321014</t>
  </si>
  <si>
    <t>0735-320026</t>
  </si>
  <si>
    <t>0711-511117</t>
  </si>
  <si>
    <t>0713-320062</t>
  </si>
  <si>
    <t>0733-325477</t>
  </si>
  <si>
    <t>0721-481533</t>
  </si>
  <si>
    <t>0727-322066</t>
  </si>
  <si>
    <t>0724-21046</t>
  </si>
  <si>
    <t>0722-21718</t>
  </si>
  <si>
    <t>0726-21282</t>
  </si>
  <si>
    <t>0723-461031</t>
  </si>
  <si>
    <t>0721-258973</t>
  </si>
  <si>
    <t>0725-41828</t>
  </si>
  <si>
    <t>0728-21017</t>
  </si>
  <si>
    <t>0561-732414</t>
  </si>
  <si>
    <t>0554-21158</t>
  </si>
  <si>
    <t>0411-831917</t>
  </si>
  <si>
    <t>0420-21073</t>
  </si>
  <si>
    <t>0435-831943</t>
  </si>
  <si>
    <t>0435-881265</t>
  </si>
  <si>
    <t>0443-211099</t>
  </si>
  <si>
    <t>0435-821471</t>
  </si>
  <si>
    <t>0911-349080</t>
  </si>
  <si>
    <t>0911-21148</t>
  </si>
  <si>
    <t>0921-328609</t>
  </si>
  <si>
    <t>0921-21278</t>
  </si>
  <si>
    <t>0921-61039</t>
  </si>
  <si>
    <t>0921-23576</t>
  </si>
  <si>
    <t>0971-321248</t>
  </si>
  <si>
    <t>0964-21298</t>
  </si>
  <si>
    <t>0963-31149</t>
  </si>
  <si>
    <t>0951-325033</t>
  </si>
  <si>
    <t>0961-21073</t>
  </si>
  <si>
    <t>0962- 21791</t>
  </si>
  <si>
    <t>0984-23099</t>
  </si>
  <si>
    <t>0967-588672</t>
  </si>
  <si>
    <t>0967-537531</t>
  </si>
  <si>
    <t>0951-21338</t>
  </si>
  <si>
    <t>Kota Semarang</t>
  </si>
  <si>
    <t>DI Yogyakarta</t>
  </si>
  <si>
    <t>Sleman</t>
  </si>
  <si>
    <t>Kota Blitar</t>
  </si>
  <si>
    <t>Mataram</t>
  </si>
  <si>
    <t>Kota Mataram</t>
  </si>
  <si>
    <t>Kota Pontianak</t>
  </si>
  <si>
    <t>Pahandut</t>
  </si>
  <si>
    <t>Kota Palangkaraya</t>
  </si>
  <si>
    <t>Kota Banjarmasin</t>
  </si>
  <si>
    <t>Samarinda Ilir</t>
  </si>
  <si>
    <t>Kota Samarinda</t>
  </si>
  <si>
    <t>Palu Timur</t>
  </si>
  <si>
    <t>Kota Palu</t>
  </si>
  <si>
    <t>Tamalate</t>
  </si>
  <si>
    <t>Kota Makassar</t>
  </si>
  <si>
    <t>Baruga</t>
  </si>
  <si>
    <t>Kendari</t>
  </si>
  <si>
    <t>Kota Ambon</t>
  </si>
  <si>
    <t>Kota Sorong</t>
  </si>
  <si>
    <t>MAN 1 Banda Aceh</t>
  </si>
  <si>
    <t>Jl. Pocut Baren No. 116</t>
  </si>
  <si>
    <t>0651-23426</t>
  </si>
  <si>
    <t>MAN 2 Padang Sidempuan</t>
  </si>
  <si>
    <t>Jl. Sutan Saripadamulia No. 29</t>
  </si>
  <si>
    <t>MAN 2 Medan</t>
  </si>
  <si>
    <t>William Iskandar No. 7A</t>
  </si>
  <si>
    <t>061-4524713</t>
  </si>
  <si>
    <t>Medan Tembung</t>
  </si>
  <si>
    <t>MAN 1 Bukit Tinggi</t>
  </si>
  <si>
    <t>Jl. Kusuma Bukit Tinggi By Pas Km 1</t>
  </si>
  <si>
    <t>0752-22307</t>
  </si>
  <si>
    <t>MAN 2 Pekanbaru</t>
  </si>
  <si>
    <t>Sail</t>
  </si>
  <si>
    <t>Kota Pekanbaru</t>
  </si>
  <si>
    <t>MAN Jambi</t>
  </si>
  <si>
    <t>0741-41213</t>
  </si>
  <si>
    <t>MAN 3 Palembang</t>
  </si>
  <si>
    <t>0711 413109</t>
  </si>
  <si>
    <t>MAN Bengkulu</t>
  </si>
  <si>
    <t>0736-21854</t>
  </si>
  <si>
    <t>Gading Cempaka</t>
  </si>
  <si>
    <t>Kota Bengkulu</t>
  </si>
  <si>
    <t>MAN I Bandar Lampung</t>
  </si>
  <si>
    <t>Jl. Letkol Endro Suratmin</t>
  </si>
  <si>
    <t>0721-706448</t>
  </si>
  <si>
    <t>Jl. Ciputat Raya</t>
  </si>
  <si>
    <t>Kebayoran Lama</t>
  </si>
  <si>
    <t>Kota Jakarta Selatan</t>
  </si>
  <si>
    <t>MAN Cipasung</t>
  </si>
  <si>
    <t>Pst Cipasung</t>
  </si>
  <si>
    <t>0265-545135</t>
  </si>
  <si>
    <t>Singaparna</t>
  </si>
  <si>
    <t>Tasikmalaya</t>
  </si>
  <si>
    <t>MAN Ciwaringin Cirebon</t>
  </si>
  <si>
    <t>Jl. Pesantren Selatan</t>
  </si>
  <si>
    <t>0231-342187</t>
  </si>
  <si>
    <t>Ciwaringin</t>
  </si>
  <si>
    <t>Cirebon</t>
  </si>
  <si>
    <t>MAN 1 Kota Bandung</t>
  </si>
  <si>
    <t>Jl. Haji Alpi / Cijerah</t>
  </si>
  <si>
    <t>022-6027957</t>
  </si>
  <si>
    <t>Bandung Kulon</t>
  </si>
  <si>
    <t>Kota Bandung</t>
  </si>
  <si>
    <t>MAN Kendal</t>
  </si>
  <si>
    <t>Jl. Raya Barat Bugangin</t>
  </si>
  <si>
    <t>0294-81266</t>
  </si>
  <si>
    <t>Kota Kendal</t>
  </si>
  <si>
    <t>Kendal</t>
  </si>
  <si>
    <t>MAN 1 Magelang</t>
  </si>
  <si>
    <t>0293-362928</t>
  </si>
  <si>
    <t>Magelang Selatan</t>
  </si>
  <si>
    <t>Kota Magelang</t>
  </si>
  <si>
    <t>MAN 3 Yogyakarta</t>
  </si>
  <si>
    <t>0274-513613</t>
  </si>
  <si>
    <t>Mlati</t>
  </si>
  <si>
    <t>MAN 1 Jember</t>
  </si>
  <si>
    <t>0331-485109</t>
  </si>
  <si>
    <t>Kaliwates</t>
  </si>
  <si>
    <t>Jember</t>
  </si>
  <si>
    <t>MAN 1 Bojonegoro</t>
  </si>
  <si>
    <t>Jl. Monginsidi No 160</t>
  </si>
  <si>
    <t>0353-881320</t>
  </si>
  <si>
    <t>Bojonegoro</t>
  </si>
  <si>
    <t>MAN Bangkalan</t>
  </si>
  <si>
    <t>Jl. Soekarno Hatta  No.5</t>
  </si>
  <si>
    <t>031-3095590</t>
  </si>
  <si>
    <t>MAN 3 Malang</t>
  </si>
  <si>
    <t>Jl. Bandung  No.7  Malang</t>
  </si>
  <si>
    <t>0341-551357</t>
  </si>
  <si>
    <t>Klojen</t>
  </si>
  <si>
    <t>Kota Malang</t>
  </si>
  <si>
    <t>MAN 2 Madiun</t>
  </si>
  <si>
    <t>0351-462869</t>
  </si>
  <si>
    <t>Taman</t>
  </si>
  <si>
    <t>Kota Madiun</t>
  </si>
  <si>
    <t>MAN 2 Serang</t>
  </si>
  <si>
    <t>Jl. KH. Abd. Hadi No.3 Serang</t>
  </si>
  <si>
    <t>0254-200392</t>
  </si>
  <si>
    <t>MAN Negara</t>
  </si>
  <si>
    <t>Jl. Ngurah Rai No. 103</t>
  </si>
  <si>
    <t>0365-41308</t>
  </si>
  <si>
    <t>Negara</t>
  </si>
  <si>
    <t>Jembrana</t>
  </si>
  <si>
    <t>MAN 2 Mataram</t>
  </si>
  <si>
    <t>Jl. Pendidikan No. 25</t>
  </si>
  <si>
    <t>0370-633077</t>
  </si>
  <si>
    <t>MAN Kupang</t>
  </si>
  <si>
    <t>Jl. Lapangan Tembak No. 15</t>
  </si>
  <si>
    <t>0380-823846</t>
  </si>
  <si>
    <t>Alak</t>
  </si>
  <si>
    <t>Kota Kupang</t>
  </si>
  <si>
    <t>MAN Singkawang</t>
  </si>
  <si>
    <t>0562-640455</t>
  </si>
  <si>
    <t>Robain</t>
  </si>
  <si>
    <t>Bengkayang</t>
  </si>
  <si>
    <t>Jl. Cilik Riwut KM.4,5</t>
  </si>
  <si>
    <t>0536-31286</t>
  </si>
  <si>
    <t>MAN 2 Banjarmasin</t>
  </si>
  <si>
    <t>Jl. Pramuka Rt. 20 No. 28</t>
  </si>
  <si>
    <t>0511-258164</t>
  </si>
  <si>
    <t>Banjar Timur</t>
  </si>
  <si>
    <t>Jl. Harmonika No.98</t>
  </si>
  <si>
    <t>0541-741970</t>
  </si>
  <si>
    <t>MAN 1 Manado</t>
  </si>
  <si>
    <t>0431- 864492</t>
  </si>
  <si>
    <t>Molas</t>
  </si>
  <si>
    <t>Kota Manado</t>
  </si>
  <si>
    <t>MAN 2 Palu</t>
  </si>
  <si>
    <t>Jl. Muh. Husni Thamrin No.41</t>
  </si>
  <si>
    <t>0451-421455</t>
  </si>
  <si>
    <t>0411-872735</t>
  </si>
  <si>
    <t>MAN 1 Kendari</t>
  </si>
  <si>
    <t>Jl. Pasaeno No. 3  Kendari</t>
  </si>
  <si>
    <t>0401-323943</t>
  </si>
  <si>
    <t>MAN 2 Ambon</t>
  </si>
  <si>
    <t>Jl. Raya Tulehu KM.23 Ambon</t>
  </si>
  <si>
    <t>Salahutu</t>
  </si>
  <si>
    <t>Maluku Tengah</t>
  </si>
  <si>
    <t>MAN Sorong</t>
  </si>
  <si>
    <t>Jl. Basuki Rahmat No. 40</t>
  </si>
  <si>
    <t>Sorong</t>
  </si>
  <si>
    <t>2. Daftar Madrasah Ibtidaiyah Negeri Model BEP</t>
  </si>
  <si>
    <t>Madrasah</t>
  </si>
  <si>
    <t>D I Aceh</t>
  </si>
  <si>
    <t>Jl. Pocut Baren No. 116 Desa Keuramat</t>
  </si>
  <si>
    <t>MTsN 1 Banda Aceh</t>
  </si>
  <si>
    <t>MIN Banda Aceh</t>
  </si>
  <si>
    <t>Jl. Kusuma Bukit Guguk Panjang Km. 1 Ds. Gulai Bencah</t>
  </si>
  <si>
    <t>MTsN 1 Bukit Tinggi</t>
  </si>
  <si>
    <t>Guguk Panjang</t>
  </si>
  <si>
    <t>MIN Gulai Bancah</t>
  </si>
  <si>
    <t>Kota Bukittinggi</t>
  </si>
  <si>
    <t>Jl. Aditiawarman Desa The Hok</t>
  </si>
  <si>
    <t>MTsN Jambi</t>
  </si>
  <si>
    <t>MIN Jambi</t>
  </si>
  <si>
    <t>Jl. Inspektur Marzuki Siring Km. 4,5 Pakjo Ds. Siring Agung</t>
  </si>
  <si>
    <t>MIN 2 Palembang</t>
  </si>
  <si>
    <t>Palembang</t>
  </si>
  <si>
    <t>MAN 4 Jakarta</t>
  </si>
  <si>
    <t>Jl. Ciputat Raya Pondok Pinang</t>
  </si>
  <si>
    <t>MTsN 3 Jakarta</t>
  </si>
  <si>
    <t>MIN Pondok Pinang</t>
  </si>
  <si>
    <t>MTsN 18 Cijantung</t>
  </si>
  <si>
    <t xml:space="preserve">Jl. Pekan Kemis Cijantung                         </t>
  </si>
  <si>
    <t>MIN Cijantung</t>
  </si>
  <si>
    <t>Pasar Rebo - Jaktim</t>
  </si>
  <si>
    <t>Jl. Magelang Km. 4 Rogoyudan Desa Mlati</t>
  </si>
  <si>
    <t>MTsN 1 Yogyakarta</t>
  </si>
  <si>
    <t>Gondokusumo</t>
  </si>
  <si>
    <t>MIN 1 Yogyakarta</t>
  </si>
  <si>
    <t>Kota Yogyakarta</t>
  </si>
  <si>
    <t>Jl. Bandung No. 7 Penanggungan</t>
  </si>
  <si>
    <t>MTsN 1 Malang</t>
  </si>
  <si>
    <t xml:space="preserve">MIN 1 Malang </t>
  </si>
  <si>
    <t>1.  Daftar Madrasah Terpadu</t>
  </si>
  <si>
    <t xml:space="preserve">Jl. Raya Ahmad Yani No. 9  Slatri                 </t>
  </si>
  <si>
    <t xml:space="preserve">0252-301325 </t>
  </si>
  <si>
    <t xml:space="preserve">0822-676421 </t>
  </si>
  <si>
    <t xml:space="preserve">0825-110290 </t>
  </si>
  <si>
    <t>0812-5021748</t>
  </si>
  <si>
    <t>NTB</t>
  </si>
  <si>
    <t>Kota Padang Sidempuan</t>
  </si>
  <si>
    <t>MAN Model Bukit Tinggi</t>
  </si>
  <si>
    <t>0761-23242</t>
  </si>
  <si>
    <t>Jl. Diponogoro No.55</t>
  </si>
  <si>
    <t>MAN Model Jambi</t>
  </si>
  <si>
    <t>Jl. Adityawarman</t>
  </si>
  <si>
    <t>Jl. Cimanuk KM 3</t>
  </si>
  <si>
    <t>MAN Pangkal Pinang</t>
  </si>
  <si>
    <t>0717-421138</t>
  </si>
  <si>
    <t>Jl. Mentok Km. 4 RT 04/278</t>
  </si>
  <si>
    <t>Rangkui</t>
  </si>
  <si>
    <t>Kota Pangkal Pinang</t>
  </si>
  <si>
    <t>021-7690283</t>
  </si>
  <si>
    <t>Jl. Sunan Bonang No 17 Karet</t>
  </si>
  <si>
    <t>Jl. Magelang Km.4 Yogyakata</t>
  </si>
  <si>
    <t>Jl. Imam Bonjol No. 50</t>
  </si>
  <si>
    <t>Jl. Sumberkarya No. 5</t>
  </si>
  <si>
    <t>Jl. Veteran Roban Singkawang</t>
  </si>
  <si>
    <t>MAN Model Palangkaraya</t>
  </si>
  <si>
    <t>MAN Model 2 Samarinda</t>
  </si>
  <si>
    <t>Jl. Hasanuddin No.14</t>
  </si>
  <si>
    <t>MAN Model Makassar</t>
  </si>
  <si>
    <t>Jl. Sultan Alauddin No. 105</t>
  </si>
  <si>
    <t>MAN Gorontalo</t>
  </si>
  <si>
    <t>0435-824177</t>
  </si>
  <si>
    <t>Jl. Poigar No. 26</t>
  </si>
  <si>
    <t>Kota Utara</t>
  </si>
  <si>
    <t>Kota Gorontalo</t>
  </si>
  <si>
    <t>MAN Ternate</t>
  </si>
  <si>
    <t>0921-21248</t>
  </si>
  <si>
    <t>Jl. Batu Angus No 31</t>
  </si>
  <si>
    <t>Ternate Utara</t>
  </si>
  <si>
    <t>Ternate</t>
  </si>
  <si>
    <t>0951-321278</t>
  </si>
  <si>
    <t>063-421330</t>
  </si>
  <si>
    <t>MAN 4 Pondok Pinang</t>
  </si>
  <si>
    <t>3. Daftar Madrasah Tsanawiyah Negeri Model BEP</t>
  </si>
  <si>
    <t>4. Daftar Madrasah Aliyah Negeri Model</t>
  </si>
  <si>
    <r>
      <t>4. Daftar Madrasah Aliyah Negeri Model (</t>
    </r>
    <r>
      <rPr>
        <b/>
        <i/>
        <sz val="8"/>
        <rFont val="Arial Narrow"/>
        <family val="2"/>
      </rPr>
      <t>Lanjutan…</t>
    </r>
    <r>
      <rPr>
        <b/>
        <sz val="8"/>
        <rFont val="Arial Narrow"/>
        <family val="2"/>
      </rPr>
      <t>)</t>
    </r>
  </si>
  <si>
    <t>PROPINSI : NANGGROE ACEH DARUSSALAM</t>
  </si>
  <si>
    <t>Jl. Tengku Abu Lam 'U No. 9 Banda Aceh</t>
  </si>
  <si>
    <t>0651-25103</t>
  </si>
  <si>
    <t>Kab. Aceh Selatan</t>
  </si>
  <si>
    <t>Jl. Syekh Abdurrauf Tapaktua 23714</t>
  </si>
  <si>
    <t>Kab. Aceh Tenggara</t>
  </si>
  <si>
    <t>Jl. Panglima T. Bedussamad No. 2 Kuta Cane 24651</t>
  </si>
  <si>
    <t>0629-21035</t>
  </si>
  <si>
    <t>Kab. Aceh Timur</t>
  </si>
  <si>
    <t>Jl. A. Yani No. 21, Kota Langsa 24451</t>
  </si>
  <si>
    <t>0641-21066</t>
  </si>
  <si>
    <t>Kab. Aceh Tengah</t>
  </si>
  <si>
    <t>Jl. Biruen-Takengon Paya Tumpi  Takengon 24551</t>
  </si>
  <si>
    <t>Kab. Aceh Barat</t>
  </si>
  <si>
    <t>Jl. Nasional No. 39 Meulaboh 23617</t>
  </si>
  <si>
    <t>0652-21160</t>
  </si>
  <si>
    <t>Kab. Aceh Besar</t>
  </si>
  <si>
    <t>Jl. Bupati T. Bachtiar Panglima Polim, SH, Kota Jantho 23911</t>
  </si>
  <si>
    <t>Kab. Pidie</t>
  </si>
  <si>
    <t>Jl. Syah Kuala No. 5, Sigli 24151</t>
  </si>
  <si>
    <t>0653-21012</t>
  </si>
  <si>
    <t>Kab. Aceh Utara</t>
  </si>
  <si>
    <t>Jl. Nyak Adam Kamil No. 6 Lhokseumawe 24315</t>
  </si>
  <si>
    <t>Kab. Simeuleu</t>
  </si>
  <si>
    <t>Jl. Pahlawan Sinabang 23691</t>
  </si>
  <si>
    <t>0650-21027</t>
  </si>
  <si>
    <t>Kab. Aceh Singkil</t>
  </si>
  <si>
    <t>Jl. Utama No.4 Singkil 23785</t>
  </si>
  <si>
    <t>0658-21351</t>
  </si>
  <si>
    <t>Kab. Bireuen</t>
  </si>
  <si>
    <t>Bireuen</t>
  </si>
  <si>
    <t>0644-21620</t>
  </si>
  <si>
    <t>Jl. Moh. Jam 29 Banda Aceh 23242</t>
  </si>
  <si>
    <t>0651-22907</t>
  </si>
  <si>
    <t>Kota Sabang</t>
  </si>
  <si>
    <t>Jl. H. Agus Salim Sabang 23521</t>
  </si>
  <si>
    <t>PROPINSI : SUMATERA UTARA</t>
  </si>
  <si>
    <t>Kanwil Sumatera Utara</t>
  </si>
  <si>
    <t>Jl. Jend. Gatot Subroto Km. 7,2 No. 261 Medan</t>
  </si>
  <si>
    <t>Kab. Asahan</t>
  </si>
  <si>
    <t>Jl. Turi No. 4 Kisaran</t>
  </si>
  <si>
    <t>0623-41638</t>
  </si>
  <si>
    <t>Kab. Dairi</t>
  </si>
  <si>
    <t>Jl. Pelita No. 20 Sidikalang</t>
  </si>
  <si>
    <t>0627-21260</t>
  </si>
  <si>
    <t>Kab. Deli Serdang</t>
  </si>
  <si>
    <t>Jl. Sudirman No. 5 Lubuk Pakam</t>
  </si>
  <si>
    <t>061-7952357</t>
  </si>
  <si>
    <t>Kab. Karo</t>
  </si>
  <si>
    <t>Jl. Pahlawan Ujung, Kabanjahe</t>
  </si>
  <si>
    <t>0628-20213</t>
  </si>
  <si>
    <t>Kab. Labuhan Batu</t>
  </si>
  <si>
    <t>Jl. Gose Gautama No. 68 Ujung Bandar Rt. Prapat</t>
  </si>
  <si>
    <t>0624-21296</t>
  </si>
  <si>
    <t>Kab. Langkat</t>
  </si>
  <si>
    <t>Jl. Diponegoro No. 20 Stabat</t>
  </si>
  <si>
    <t>061-8912470</t>
  </si>
  <si>
    <t>Kab. Nias</t>
  </si>
  <si>
    <t>Jl. Karet No. 38 Gunung Sitoli</t>
  </si>
  <si>
    <t>0639-21898</t>
  </si>
  <si>
    <t>Kab. Simalungun</t>
  </si>
  <si>
    <t>Jl. Asahan Km. 4 Pematang Siantar</t>
  </si>
  <si>
    <t>0622-51717</t>
  </si>
  <si>
    <t>Kab. Tapanuli Selatan</t>
  </si>
  <si>
    <t>Jl. Kenanga No. 72 Padang Sidempuan</t>
  </si>
  <si>
    <t>0634-21075</t>
  </si>
  <si>
    <t>Kab. Tapanuli Tengah</t>
  </si>
  <si>
    <t>Jl. DI Panjaitan Pandan</t>
  </si>
  <si>
    <t>0631-371297</t>
  </si>
  <si>
    <t>Kab. Tapanuli Utara</t>
  </si>
  <si>
    <t>Jl. Balige Km. 2 Tarutung</t>
  </si>
  <si>
    <t>0633-21553</t>
  </si>
  <si>
    <t>Kab. Toba Samosir</t>
  </si>
  <si>
    <t>Jl. Tarutung Km. 1,5 Soposurung Balige</t>
  </si>
  <si>
    <t>0632-21520</t>
  </si>
  <si>
    <t>Kab. Mandailing Natal</t>
  </si>
  <si>
    <t>Jl. Lidang Pidoli Dolok Panyabungan</t>
  </si>
  <si>
    <t>0636-20631</t>
  </si>
  <si>
    <t>Jl. Sei Batu Gingging No. 12 Medan</t>
  </si>
  <si>
    <t>061-4528012</t>
  </si>
  <si>
    <t>Kota Binjai</t>
  </si>
  <si>
    <t>Jl. Gatot Subroto No. 55A Binjai</t>
  </si>
  <si>
    <t>061-8821160</t>
  </si>
  <si>
    <t>Kota Pematang Siantar</t>
  </si>
  <si>
    <t>Jl. Brigjen Rajamin Purba No. 122 Pematang Siantar</t>
  </si>
  <si>
    <t>0622-21131</t>
  </si>
  <si>
    <t>Jl. Ade Irma Suryani No. 6 Padang Sidempuan</t>
  </si>
  <si>
    <t>0634-21080</t>
  </si>
  <si>
    <t>Kota Sibolga</t>
  </si>
  <si>
    <t>Jl. Tongkol No. 6 Sibolga</t>
  </si>
  <si>
    <t>0631-21807</t>
  </si>
  <si>
    <t>Kota Tanjung Balai</t>
  </si>
  <si>
    <t>Jl. Jend. Sudirman No. 113 Tanjung Balai</t>
  </si>
  <si>
    <t>0623-92042</t>
  </si>
  <si>
    <t>Kota Tebing Tinggi</t>
  </si>
  <si>
    <t>Jl. Pendidikan No. 4 Tebing Tinggi</t>
  </si>
  <si>
    <t>0621-21518</t>
  </si>
  <si>
    <t>PROPINSI : SUMATERA BARAT</t>
  </si>
  <si>
    <t>Kanwil Sumatera Barat</t>
  </si>
  <si>
    <t>Jl. Kuini No. 78 B Padang</t>
  </si>
  <si>
    <t>Kab. Agam</t>
  </si>
  <si>
    <t>Jl. Padang Baru Lb. Basung</t>
  </si>
  <si>
    <t>0752-66075</t>
  </si>
  <si>
    <t>Kab. 50 Kota</t>
  </si>
  <si>
    <t>Jl. Raya Tanjung Pati</t>
  </si>
  <si>
    <t>0752-92152</t>
  </si>
  <si>
    <t>Kab. Padang Pariaman</t>
  </si>
  <si>
    <t>Jl. Rohana Kudus No. 1 Pariaman</t>
  </si>
  <si>
    <t>0751-91105</t>
  </si>
  <si>
    <t>Kab. Pasaman</t>
  </si>
  <si>
    <t>Jl. Jend. Sudirman No. 98B Lb. Sikaping</t>
  </si>
  <si>
    <t>0753-20057</t>
  </si>
  <si>
    <t>Kab. Pesisir Selatan</t>
  </si>
  <si>
    <t>Jl. Imam Bonjol Painan</t>
  </si>
  <si>
    <t>0756-21305</t>
  </si>
  <si>
    <t>Kab. Sawah Lunto Sijunjung</t>
  </si>
  <si>
    <t>Jl. Prof. Moh Yamin, SH</t>
  </si>
  <si>
    <t>0754-20058</t>
  </si>
  <si>
    <t>Kab. Solok</t>
  </si>
  <si>
    <t>Jl. Raya Koto Baru Solok</t>
  </si>
  <si>
    <t>0755-20046</t>
  </si>
  <si>
    <t>Kab. Tanah Datar</t>
  </si>
  <si>
    <t>Jl. Bukit Gombak Bt. Sangkap</t>
  </si>
  <si>
    <t>0752-70133</t>
  </si>
  <si>
    <t>Kab. Kepulauan Mentawai</t>
  </si>
  <si>
    <t>Jl. Batang Ombilin II No. 10 Bukit Tinggi</t>
  </si>
  <si>
    <t>0752-22573</t>
  </si>
  <si>
    <t>Kota Padang Panjang</t>
  </si>
  <si>
    <t>Jl. Urip Sumoharjo No. 84</t>
  </si>
  <si>
    <t>0752-82149</t>
  </si>
  <si>
    <t>Jl. Duku No. 5 Padang</t>
  </si>
  <si>
    <t>0751-27155</t>
  </si>
  <si>
    <t>Kota Payakumbuh</t>
  </si>
  <si>
    <t>Jl. Pahlawan No. 44 Paya Kumbuh</t>
  </si>
  <si>
    <t>0752-92368</t>
  </si>
  <si>
    <t>Kota Sawah Lunto</t>
  </si>
  <si>
    <t>Jl. Waringin Duriah Sawah Lunto</t>
  </si>
  <si>
    <t>0754-61212</t>
  </si>
  <si>
    <t>Kota Solok</t>
  </si>
  <si>
    <t>Jl. Kapten Marah Yulius VI Suku Solok</t>
  </si>
  <si>
    <t>0755-20231</t>
  </si>
  <si>
    <t>PROPINSI : RIAU</t>
  </si>
  <si>
    <t>Kanwil Riau</t>
  </si>
  <si>
    <t>Jl. Jend. Sudirman No. 235 Pekanbaru</t>
  </si>
  <si>
    <t>0761-22869</t>
  </si>
  <si>
    <t>Kab. Indragiri Hulu</t>
  </si>
  <si>
    <t>Jl. Narasinga No. 50 Rengat 29312</t>
  </si>
  <si>
    <t>0769-21073</t>
  </si>
  <si>
    <t>Kab. Indragiri Hilir</t>
  </si>
  <si>
    <t>Jl. Veteran 13 Hilir No. 07 Tembilahan 29211 PO. BOX 47</t>
  </si>
  <si>
    <t>0768-21176</t>
  </si>
  <si>
    <t>Kab. Kepulauan Riau</t>
  </si>
  <si>
    <t>Jl. MT Haryono Km 3,5 Tanjung Pinang 29122</t>
  </si>
  <si>
    <t>0762-20256</t>
  </si>
  <si>
    <t>Kab. Kampar</t>
  </si>
  <si>
    <t>Jl. D.I. Panjaitan  Bangkinang 28412</t>
  </si>
  <si>
    <t>Kab. Bengkalis</t>
  </si>
  <si>
    <t>Jl. Kelapa Pati Bengkalis 28751</t>
  </si>
  <si>
    <t>0766-22227</t>
  </si>
  <si>
    <t>Kab. Kuantan Singingi</t>
  </si>
  <si>
    <t>Jl. A. Yani No.35 Teluk Kuantan</t>
  </si>
  <si>
    <t>0760-20723</t>
  </si>
  <si>
    <t>Kab. Pelalawan</t>
  </si>
  <si>
    <t>Kab. Siak</t>
  </si>
  <si>
    <t>Jl. Sutomo</t>
  </si>
  <si>
    <t>Kab. Rokan Hulu</t>
  </si>
  <si>
    <t>Jl. Diponegoro, Posko Haji KUA Rambah Pasir Pangaraian</t>
  </si>
  <si>
    <t>0762-91163</t>
  </si>
  <si>
    <t>Kab. Rokan Hilir</t>
  </si>
  <si>
    <t>Jl. Pelabuhan Baru No.11 Bagan Siapi-api 28912</t>
  </si>
  <si>
    <t>0767-24841</t>
  </si>
  <si>
    <t>Kab. Karimun</t>
  </si>
  <si>
    <t>0777-327175</t>
  </si>
  <si>
    <t>Kab. Natuna</t>
  </si>
  <si>
    <t>Jl. Pramuka No.4 Ranai Riau</t>
  </si>
  <si>
    <t>Jl. Sudirman No. 367 Pekanbaru 28116</t>
  </si>
  <si>
    <t>Kota Batam</t>
  </si>
  <si>
    <t>Jl. Ir. Sutami Sekupang Batam 29411</t>
  </si>
  <si>
    <t>0778-321124</t>
  </si>
  <si>
    <t>Kota Dumai</t>
  </si>
  <si>
    <t>Jl. Wisma Haji Dumai</t>
  </si>
  <si>
    <t>0765-34900</t>
  </si>
  <si>
    <t>Kota Tanjung Pinang</t>
  </si>
  <si>
    <t>Jl. MT Haryono Km. 3,5 Tanjung Pinang</t>
  </si>
  <si>
    <t>PROPINSI : JAMBI</t>
  </si>
  <si>
    <t>Kanwil Jambi</t>
  </si>
  <si>
    <t>Jl. Jend. Ahmad Yani No. 13 Telanaipura - Jambi</t>
  </si>
  <si>
    <t>0741-60849</t>
  </si>
  <si>
    <t>Kab. Batanghari</t>
  </si>
  <si>
    <t>Jl. Jend. Sudirman Muara Bulian 36613</t>
  </si>
  <si>
    <t>0743-21049</t>
  </si>
  <si>
    <t>Kab. Kerinci</t>
  </si>
  <si>
    <t>Jl. KH. Ahmad Dahlan Sei Penuh</t>
  </si>
  <si>
    <t>0748-21071</t>
  </si>
  <si>
    <t>Kab. Merangin</t>
  </si>
  <si>
    <t>Jl. Lintas Sumatera Km. 3</t>
  </si>
  <si>
    <t>0746-21174</t>
  </si>
  <si>
    <t>Kab. Muaro Jambi</t>
  </si>
  <si>
    <t>Desa Cinto Kenang</t>
  </si>
  <si>
    <t>Kab. Bungo</t>
  </si>
  <si>
    <t>Jl. M. Thahir No. 314</t>
  </si>
  <si>
    <t>0747-21179</t>
  </si>
  <si>
    <t>Kab. Tebo</t>
  </si>
  <si>
    <t>Kab. Sarolangon</t>
  </si>
  <si>
    <t>0745-91488</t>
  </si>
  <si>
    <t>Kab. Tanjung Jabung Barat</t>
  </si>
  <si>
    <t>Jl. Letkol Pol. Tugino Ka. Tungkal</t>
  </si>
  <si>
    <t>0742-21176</t>
  </si>
  <si>
    <t>Kab. Tanjung Jabung Timur</t>
  </si>
  <si>
    <t>Jl. Prof. DR. Hamka No.5 Jambi 36111</t>
  </si>
  <si>
    <t>0741-22426</t>
  </si>
  <si>
    <t>PROPINSI : SUMATERA SELATAN</t>
  </si>
  <si>
    <t>Kanwil Sumatera Selatan</t>
  </si>
  <si>
    <t>Jl. Inspektur Marzuki Komplek MAN III Palembang</t>
  </si>
  <si>
    <t>Kab. Lahat</t>
  </si>
  <si>
    <t>Komplek Bandar Jaya Lahat - Kode Pos 31414</t>
  </si>
  <si>
    <t>Kab. Muara Enim</t>
  </si>
  <si>
    <t>Jl. Pramuka II No. 29 Muara Enim - Kode Pos 31111</t>
  </si>
  <si>
    <t>Kab. Musi Banyuasin</t>
  </si>
  <si>
    <t>Jl. Perjuangan LK. 7 No. 319 Sekayu - Kode Pos 30711</t>
  </si>
  <si>
    <t>Kab. Musi Rawas</t>
  </si>
  <si>
    <t>Jl. Depati Said Lubuk Linggau - Kode Pos 31616</t>
  </si>
  <si>
    <t>Kab. Ogan Komering Ilir</t>
  </si>
  <si>
    <t>Jl. Letnan Muhtar Saleh No. 087 Kayu Agung</t>
  </si>
  <si>
    <t>Kab. Ogan Komering Ulu</t>
  </si>
  <si>
    <t>Jl. HS. Simajuntak No. 0768 Baturaja</t>
  </si>
  <si>
    <t>Jl. Jend. A. Yani Tangga Takat Seb. Ulu Palembang</t>
  </si>
  <si>
    <t>Kota Prabumulih</t>
  </si>
  <si>
    <t>Jl. Jend. Sudirman No. 57 Prabumulih - Kode Pos 31111</t>
  </si>
  <si>
    <t>Kota Pagar Alam</t>
  </si>
  <si>
    <t>-</t>
  </si>
  <si>
    <t>Kota Lubuk Linggau</t>
  </si>
  <si>
    <t>Komplek Masjid Agung Jl. Subkoss Garuda Lubuk Linggau</t>
  </si>
  <si>
    <t>PROPINSI : BENGKULU</t>
  </si>
  <si>
    <t>Kanwil Bengkulu</t>
  </si>
  <si>
    <t>Jl. Jend. Basuki Rahmat No. 10 Bengkulu</t>
  </si>
  <si>
    <t>Kab. Bengkulu Selatan</t>
  </si>
  <si>
    <t>Jl. Pangeran Duayu Manna B/S</t>
  </si>
  <si>
    <t>0739 - 21039</t>
  </si>
  <si>
    <t>Kab. Bengkulu Utara</t>
  </si>
  <si>
    <t>Jl. Prof. Moh. Yamin, SH Arga Makmur B/U</t>
  </si>
  <si>
    <t>0737 - 521040</t>
  </si>
  <si>
    <t>Kab. Rejang Lebong</t>
  </si>
  <si>
    <t>Jl. Sukowati No. 62 Curup R/L</t>
  </si>
  <si>
    <t>0732 - 21041</t>
  </si>
  <si>
    <t>Jl. Bangka No. 17 Bengkulu</t>
  </si>
  <si>
    <t>0736 - 21864</t>
  </si>
  <si>
    <t>PROPINSI : BANGKA BELITUNG</t>
  </si>
  <si>
    <t>Kanwil Bangka Belitung</t>
  </si>
  <si>
    <t>Jl. Mentok Km. 4 No. 363 Kel. Keramat Pangkal Pinang</t>
  </si>
  <si>
    <t>0717 - 426264</t>
  </si>
  <si>
    <t>Kab. Bangka</t>
  </si>
  <si>
    <t>Jl. Diponegoro No. 12 Sungailiat</t>
  </si>
  <si>
    <t>Kab. Belitung</t>
  </si>
  <si>
    <t>Jl. Anwar Tanjung Pandan</t>
  </si>
  <si>
    <t>0719 - 23310</t>
  </si>
  <si>
    <t>Jl. Rasa Kunda Bukit Intan Pangkal Pinang</t>
  </si>
  <si>
    <t>0717 - 41895</t>
  </si>
  <si>
    <t>PROPINSI : LAMPUNG</t>
  </si>
  <si>
    <t>Kanwil Lampung</t>
  </si>
  <si>
    <t>Jl. Cut Mutia No. 27 Teluk Betung Bandar Lampung</t>
  </si>
  <si>
    <t>Kab. Lampung Selatan</t>
  </si>
  <si>
    <t>Jl. Indra Bangsawan No. 28 Kalianda</t>
  </si>
  <si>
    <t>Kab. Lampung Tengah</t>
  </si>
  <si>
    <t>Jl. Ki Arsyad No. 6 Metro</t>
  </si>
  <si>
    <t>Kab. Lampung Utara</t>
  </si>
  <si>
    <t>Jl. Jend. Sudirman No. 441 Kotabumi 34513</t>
  </si>
  <si>
    <t>Kab. Lampung Timur</t>
  </si>
  <si>
    <t>Jl. Kolonel Arifin No. 84 Sukadana</t>
  </si>
  <si>
    <t>Kab. Lampung Barat</t>
  </si>
  <si>
    <t>Jl. Mawar Way Mengaku Liwa</t>
  </si>
  <si>
    <t>Kab. Tanggamus</t>
  </si>
  <si>
    <t>Jl. Ahmad Yani No. 03 Kampung Baru Kota Agung 35384</t>
  </si>
  <si>
    <t>Kab. Tulang Bawang</t>
  </si>
  <si>
    <t>Jl. Cemara Komplek Pemkab. Tulang Bawang Menggala</t>
  </si>
  <si>
    <t>Kab. Way Kanan</t>
  </si>
  <si>
    <t>Komplek Islamic Center, Jl. Jend. Sudirman Blambangan Umpu</t>
  </si>
  <si>
    <t>Jl. KH. Ahmad Dahlan No. 28 Pahoman Bandar Lampung</t>
  </si>
  <si>
    <t>Kota Metro</t>
  </si>
  <si>
    <t>Jl. Ki Arsyad No. 31 Metro</t>
  </si>
  <si>
    <t>PROPINSI : DKI JAKARTA</t>
  </si>
  <si>
    <t>Kanwil DKI Jakarta</t>
  </si>
  <si>
    <t>Jl. D.I. Panjaitan 10 Jakarta</t>
  </si>
  <si>
    <t>021-8197479</t>
  </si>
  <si>
    <t>Kota Jakarta Barat</t>
  </si>
  <si>
    <t>Jl. Perdana No. 10 Wijaya Kusuma Jakbar 11460</t>
  </si>
  <si>
    <t>021-5647452</t>
  </si>
  <si>
    <t>Jl. Buncit Raya No. 2 Pejaten Barat Pasar Minggu Jaksel 12150</t>
  </si>
  <si>
    <t>021-7994007</t>
  </si>
  <si>
    <t>Jl. Gading Raya No. 1 Jl. Pisangan No. 67 Pisangan Timur Jaktim 13230</t>
  </si>
  <si>
    <t>021-4890109</t>
  </si>
  <si>
    <t>Kota Jakarta Pusat</t>
  </si>
  <si>
    <t>Jl. KH. Mas Mansyur No. 128 Jakpus 10230</t>
  </si>
  <si>
    <t>021-3102377</t>
  </si>
  <si>
    <t>Kota Jakarta Utara</t>
  </si>
  <si>
    <t>Jl. Pulumpang Semper No. 52 Jakut</t>
  </si>
  <si>
    <t>021-490820</t>
  </si>
  <si>
    <t>PROPINSI : JAWA BARAT</t>
  </si>
  <si>
    <t>Kanwil Jawa Barat</t>
  </si>
  <si>
    <t>Jl. Jend. Sudirman No. 644 Bandung</t>
  </si>
  <si>
    <t>022-6032008</t>
  </si>
  <si>
    <t>Kab. Bandung</t>
  </si>
  <si>
    <t>Jl. Adipati Agung No. 42 Bale Endah Kab. Bandung</t>
  </si>
  <si>
    <t>022-5940821</t>
  </si>
  <si>
    <t>Kab. Bekasi</t>
  </si>
  <si>
    <t>Jl. Jend. A. Yani No. 11 Kab. Bekasi</t>
  </si>
  <si>
    <t>021-88958517</t>
  </si>
  <si>
    <t>Kab. Bogor</t>
  </si>
  <si>
    <t>Jl. Sempur Kaler No. 85 Kota Bogor</t>
  </si>
  <si>
    <t>0251-324607</t>
  </si>
  <si>
    <t>Kab. Cianjur</t>
  </si>
  <si>
    <t>Jl. Raya Bandung Km. 1 Sadewata Kab. Cianjur</t>
  </si>
  <si>
    <t>0263-261683</t>
  </si>
  <si>
    <t>Kab. Ciamis</t>
  </si>
  <si>
    <t>Jl. Siliwangi No. 93 Kab. Ciamis</t>
  </si>
  <si>
    <t>Kab. Cirebon</t>
  </si>
  <si>
    <t>Jl. Sunan Drajat No. 5 Komp. Perkantoran Sumber Kab. Cirebon</t>
  </si>
  <si>
    <t>0231-321254</t>
  </si>
  <si>
    <t>Kab. Garut</t>
  </si>
  <si>
    <t>Jl. Pahlawan No. 65 Garut</t>
  </si>
  <si>
    <t>0262-233537</t>
  </si>
  <si>
    <t>Kab. Indramayu</t>
  </si>
  <si>
    <t>Jl. Olah raga No. 3 Indramayu</t>
  </si>
  <si>
    <t>0234-272033</t>
  </si>
  <si>
    <t>Kab. Karawang</t>
  </si>
  <si>
    <t>Jl. Husni Hamid No. 1 Karawang</t>
  </si>
  <si>
    <t>0267-402266</t>
  </si>
  <si>
    <t>Kab. Kuningan</t>
  </si>
  <si>
    <t>Jl. Otto Iskandardinata No. 87 Kuningan</t>
  </si>
  <si>
    <t>0232-871032</t>
  </si>
  <si>
    <t>Kab. Majalengka</t>
  </si>
  <si>
    <t>Jl. KH. A. Halim No. 17 Majalengka</t>
  </si>
  <si>
    <t>0233-281222</t>
  </si>
  <si>
    <t>Kab. Purwakarta</t>
  </si>
  <si>
    <t>Jl. Veteran Cisaeureuh No. 161 Purwakarta</t>
  </si>
  <si>
    <t>0264-200325</t>
  </si>
  <si>
    <t>Kab. Subang</t>
  </si>
  <si>
    <t>Jl. Mayjen Sutoyo S No. 39 Subang</t>
  </si>
  <si>
    <t>0260-411302</t>
  </si>
  <si>
    <t>Kab. Sukabumi</t>
  </si>
  <si>
    <t>Jl. Pelabuhan II Km. 6 No. 302 Sukabumi</t>
  </si>
  <si>
    <t>0266-222760</t>
  </si>
  <si>
    <t>Kab. Sumedang</t>
  </si>
  <si>
    <t>Jl. Masjid Agung No. 1 Sumedang</t>
  </si>
  <si>
    <t>0261-201347</t>
  </si>
  <si>
    <t>Kab. Tasikmalaya</t>
  </si>
  <si>
    <t>Jl. Sutisna Senjaya No. 156 Tasikmalaya</t>
  </si>
  <si>
    <t>0365-331450</t>
  </si>
  <si>
    <t>Jl. Sukarno Hatta No. 489 Bandung</t>
  </si>
  <si>
    <t>022-7567643</t>
  </si>
  <si>
    <t>Kota Bogor</t>
  </si>
  <si>
    <t>Jl. Sambu No. 8 Bogor</t>
  </si>
  <si>
    <t>0251-325486</t>
  </si>
  <si>
    <t>Kota Sukabumi</t>
  </si>
  <si>
    <t>Jl. Taman Bahagia No. 20A Sukabumi</t>
  </si>
  <si>
    <t>0266-222171</t>
  </si>
  <si>
    <t>Kota Cirebon</t>
  </si>
  <si>
    <t>Jl. Terusan Pemuda Bay Pass Cirebon</t>
  </si>
  <si>
    <t>0231-204688</t>
  </si>
  <si>
    <t>Kota Bekasi</t>
  </si>
  <si>
    <t>Jl. Jend. A. Yani No. 22 Gd. Islamic Centre Lt II Bekasi</t>
  </si>
  <si>
    <t>021-8842914</t>
  </si>
  <si>
    <t>Kota Depok</t>
  </si>
  <si>
    <t>Jl. Lemperes No. 38 Kel. Tirtajaya-Sukmajaya Depok</t>
  </si>
  <si>
    <t>021-7522110</t>
  </si>
  <si>
    <t>Kota Cimahi</t>
  </si>
  <si>
    <t>Jl. Sangkuriang Cimahi</t>
  </si>
  <si>
    <t>022-6626577</t>
  </si>
  <si>
    <t>Kota Tasikmalaya</t>
  </si>
  <si>
    <t>Jl. Perintis Kemerdekaan Km. 6 Kawalu Tasikmalaya</t>
  </si>
  <si>
    <t>0265-330711</t>
  </si>
  <si>
    <t>PROPINSI : BANTEN</t>
  </si>
  <si>
    <t>Kanwil Banten</t>
  </si>
  <si>
    <t>Jl. Ciwaru Raya No. 1A Serang</t>
  </si>
  <si>
    <t>0254 - 221262</t>
  </si>
  <si>
    <t>Kab. Lebak</t>
  </si>
  <si>
    <t>Jl. Siliwangi No. 2 Rangkas Bitung</t>
  </si>
  <si>
    <t>0262 - 201319</t>
  </si>
  <si>
    <t>Kab. Pandeglang</t>
  </si>
  <si>
    <t>Jl. Jend. A. Yani No. 2 Pandeglang</t>
  </si>
  <si>
    <t>0253 - 201024</t>
  </si>
  <si>
    <t>Kab. Serang</t>
  </si>
  <si>
    <t>Jl. Kagungan No. 1C Serang</t>
  </si>
  <si>
    <t>0254 - 200161</t>
  </si>
  <si>
    <t>Kab. Tangerang</t>
  </si>
  <si>
    <t>Jl. Perintis Kemerdekaan II Cikokol Tangerang</t>
  </si>
  <si>
    <t>021 - 5523885</t>
  </si>
  <si>
    <t>Kota Tangerang</t>
  </si>
  <si>
    <t>Jl. Jend. A. Yani No. 8 Tangerang</t>
  </si>
  <si>
    <t>021 - 5523118</t>
  </si>
  <si>
    <t>Kota Cilegon</t>
  </si>
  <si>
    <t>Jl. Mayjen Sutoyo KM. 7 Cilegon</t>
  </si>
  <si>
    <t>0254 - 572569</t>
  </si>
  <si>
    <t>PROPINSI : DI YOGYAKARTA</t>
  </si>
  <si>
    <t>Kanwil DI Yogyakarta</t>
  </si>
  <si>
    <t>Jl. Sukonandi No. 8 Yogyakarta</t>
  </si>
  <si>
    <t>0274 - 513492</t>
  </si>
  <si>
    <t>Kab. Sleman</t>
  </si>
  <si>
    <t>Jl. Merbabu 9 Beran Tridadi Sleman</t>
  </si>
  <si>
    <t>0274 - 868314</t>
  </si>
  <si>
    <t>Kab. Kulon Progo</t>
  </si>
  <si>
    <t>Jl. Bayangkara Wates Kulon Progo</t>
  </si>
  <si>
    <t>0274 - 713086</t>
  </si>
  <si>
    <t>Kab. Gunung Kidul</t>
  </si>
  <si>
    <t>Jl. Brigjen. Katamso Wonosari Gunung Kidul</t>
  </si>
  <si>
    <t>0274 - 393028</t>
  </si>
  <si>
    <t>Kab. Bantul</t>
  </si>
  <si>
    <t>Jl. Dr. Wahidin Sudiro Husodo No. 16 Bantul</t>
  </si>
  <si>
    <t>0274 - 367411</t>
  </si>
  <si>
    <t xml:space="preserve">Jl. Kenari No. 56 Komplek Pemda Kota Yogyakarta </t>
  </si>
  <si>
    <t>0274 - 512285</t>
  </si>
  <si>
    <t>PROPINSI : JAWA TENGAH</t>
  </si>
  <si>
    <t>Kanwil Jawa Tengah</t>
  </si>
  <si>
    <t>Jl. Sisingamangaraja No. 5 Semarang</t>
  </si>
  <si>
    <t>024-8412547</t>
  </si>
  <si>
    <t>Kab. Banjarnegara</t>
  </si>
  <si>
    <t>Jl. Tentara Pelajar o. 44 Sukanandi Banjarnegara</t>
  </si>
  <si>
    <t>0286-594929</t>
  </si>
  <si>
    <t>Kab. Banyumas</t>
  </si>
  <si>
    <t>Jl. Mayjend DI. Panjaitan No. 483 Purwokerto</t>
  </si>
  <si>
    <t>0281-636068</t>
  </si>
  <si>
    <t>Kab. Batang</t>
  </si>
  <si>
    <t>Jl. Perintis Kemerdekaan No.14 Batang</t>
  </si>
  <si>
    <t>0285-391053</t>
  </si>
  <si>
    <t>Kab. Blora</t>
  </si>
  <si>
    <t>Jl. Dr. Sutomo No. 48 Blora</t>
  </si>
  <si>
    <t>0296-531362</t>
  </si>
  <si>
    <t>Kab. Boyolali</t>
  </si>
  <si>
    <t>Jl. Perintis Kemerdekaan No.3 Boyolali</t>
  </si>
  <si>
    <t>0276-321025</t>
  </si>
  <si>
    <t>Kab. Brebes</t>
  </si>
  <si>
    <t>Jl. Ahmad Yani No. 138 Brebes</t>
  </si>
  <si>
    <t>Kab. Cilacap</t>
  </si>
  <si>
    <t>Jl. Perwira No. 12A Cilacap</t>
  </si>
  <si>
    <t>0282-534609</t>
  </si>
  <si>
    <t>Kab. Demak</t>
  </si>
  <si>
    <t>Jl. Bhayangkara Baru 8 A Demak</t>
  </si>
  <si>
    <t>0291-685731</t>
  </si>
  <si>
    <t>Kab. Jepara</t>
  </si>
  <si>
    <t>Jl. Ratu Kalinyamat PO. Box 17 Jepara</t>
  </si>
  <si>
    <t>0291-91035</t>
  </si>
  <si>
    <t>Kab. Grobogan</t>
  </si>
  <si>
    <t>Jl. Jend. Sudirman No. 49 Purwodadi Grobongan</t>
  </si>
  <si>
    <t>0292-421078</t>
  </si>
  <si>
    <t>Kab. Karanganyar</t>
  </si>
  <si>
    <t>Jl. Lawu Karanganyar</t>
  </si>
  <si>
    <t>0271-495021</t>
  </si>
  <si>
    <t>Kab. Kebumen</t>
  </si>
  <si>
    <t>Jl. Pahlawan No. 149 Kebumen</t>
  </si>
  <si>
    <t>0287-381412</t>
  </si>
  <si>
    <t>Kab. Kendal</t>
  </si>
  <si>
    <t>Jl. Pemuda No. 104 A Kendal</t>
  </si>
  <si>
    <t>0294-381262</t>
  </si>
  <si>
    <t>Kab. Klaten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</si>
</sst>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_);_(* \(#,##0.0\);_(* &quot;-&quot;_);_(@_)"/>
    <numFmt numFmtId="171" formatCode="[$-421]dd\ mmmm\ yyyy"/>
    <numFmt numFmtId="172" formatCode="_(* #,##0.0_);_(* \(#,##0.0\);_(* &quot;-&quot;?_);_(@_)"/>
    <numFmt numFmtId="173" formatCode="_(* #,##0.00_);_(* \(#,##0.00\);_(* &quot;-&quot;_);_(@_)"/>
    <numFmt numFmtId="174" formatCode="0.000"/>
    <numFmt numFmtId="175" formatCode="0.0"/>
    <numFmt numFmtId="176" formatCode="&quot;Rp&quot;#,##0;\-&quot;Rp&quot;#,##0"/>
    <numFmt numFmtId="177" formatCode="&quot;Rp&quot;#,##0;[Red]\-&quot;Rp&quot;#,##0"/>
    <numFmt numFmtId="178" formatCode="&quot;Rp&quot;#,##0.00;\-&quot;Rp&quot;#,##0.00"/>
    <numFmt numFmtId="179" formatCode="&quot;Rp&quot;#,##0.00;[Red]\-&quot;Rp&quot;#,##0.00"/>
    <numFmt numFmtId="180" formatCode="_-&quot;Rp&quot;* #,##0_-;\-&quot;Rp&quot;* #,##0_-;_-&quot;Rp&quot;* &quot;-&quot;_-;_-@_-"/>
    <numFmt numFmtId="181" formatCode="_-* #,##0_-;\-* #,##0_-;_-* &quot;-&quot;_-;_-@_-"/>
    <numFmt numFmtId="182" formatCode="_-&quot;Rp&quot;* #,##0.00_-;\-&quot;Rp&quot;* #,##0.00_-;_-&quot;Rp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* #,##0.0_);_(* \(#,##0.0\);_(* &quot;-&quot;??_);_(@_)"/>
    <numFmt numFmtId="191" formatCode="0.0000"/>
    <numFmt numFmtId="192" formatCode="0.000000"/>
    <numFmt numFmtId="193" formatCode="0.00000"/>
    <numFmt numFmtId="194" formatCode="0.0000000"/>
    <numFmt numFmtId="195" formatCode="_(* #,##0.000_);_(* \(#,##0.000\);_(* &quot;-&quot;_);_(@_)"/>
    <numFmt numFmtId="196" formatCode="_-* #,##0.0_-;\-* #,##0.0_-;_-* &quot;-&quot;?_-;_-@_-"/>
    <numFmt numFmtId="197" formatCode="_-* #,##0.0_-;\-* #,##0.0_-;_-* &quot;-&quot;??_-;_-@_-"/>
    <numFmt numFmtId="198" formatCode="_(* #,##0_);_(* \(#,##0\);_(* &quot;-&quot;?_);_(@_)"/>
    <numFmt numFmtId="199" formatCode="_(* #,##0.00_);_(* \(#,##0.00\);_(* &quot;-&quot;?_);_(@_)"/>
    <numFmt numFmtId="200" formatCode="_(* #,##0.000_);_(* \(#,##0.000\);_(* &quot;-&quot;?_);_(@_)"/>
    <numFmt numFmtId="201" formatCode="_(* #,##0.0000_);_(* \(#,##0.0000\);_(* &quot;-&quot;?_);_(@_)"/>
    <numFmt numFmtId="202" formatCode="_-* #,##0_-;\-* #,##0_-;_-* &quot;-&quot;??_-;_-@_-"/>
  </numFmts>
  <fonts count="13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9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170" fontId="3" fillId="0" borderId="10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2" fillId="0" borderId="8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41" fontId="2" fillId="0" borderId="8" xfId="0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170" fontId="2" fillId="0" borderId="16" xfId="0" applyNumberFormat="1" applyFont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170" fontId="2" fillId="0" borderId="17" xfId="0" applyNumberFormat="1" applyFont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2" fillId="0" borderId="3" xfId="0" applyNumberFormat="1" applyFont="1" applyBorder="1" applyAlignment="1">
      <alignment vertical="center"/>
    </xf>
    <xf numFmtId="172" fontId="2" fillId="0" borderId="5" xfId="0" applyNumberFormat="1" applyFont="1" applyBorder="1" applyAlignment="1">
      <alignment vertical="center"/>
    </xf>
    <xf numFmtId="172" fontId="2" fillId="0" borderId="6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vertical="center"/>
    </xf>
    <xf numFmtId="172" fontId="2" fillId="0" borderId="9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1" fontId="2" fillId="0" borderId="0" xfId="23" applyNumberFormat="1" applyFont="1">
      <alignment/>
      <protection/>
    </xf>
    <xf numFmtId="41" fontId="1" fillId="0" borderId="0" xfId="23" applyNumberFormat="1" applyFont="1" applyAlignment="1">
      <alignment horizontal="center"/>
      <protection/>
    </xf>
    <xf numFmtId="41" fontId="1" fillId="0" borderId="18" xfId="23" applyNumberFormat="1" applyFont="1" applyBorder="1" applyAlignment="1">
      <alignment horizontal="center"/>
      <protection/>
    </xf>
    <xf numFmtId="41" fontId="1" fillId="0" borderId="10" xfId="23" applyNumberFormat="1" applyFont="1" applyBorder="1" applyAlignment="1">
      <alignment horizontal="center"/>
      <protection/>
    </xf>
    <xf numFmtId="41" fontId="1" fillId="0" borderId="11" xfId="23" applyNumberFormat="1" applyFont="1" applyBorder="1" applyAlignment="1">
      <alignment horizontal="center"/>
      <protection/>
    </xf>
    <xf numFmtId="41" fontId="2" fillId="0" borderId="19" xfId="23" applyNumberFormat="1" applyFont="1" applyBorder="1">
      <alignment/>
      <protection/>
    </xf>
    <xf numFmtId="41" fontId="2" fillId="0" borderId="20" xfId="23" applyNumberFormat="1" applyFont="1" applyBorder="1">
      <alignment/>
      <protection/>
    </xf>
    <xf numFmtId="41" fontId="2" fillId="0" borderId="21" xfId="23" applyNumberFormat="1" applyFont="1" applyBorder="1">
      <alignment/>
      <protection/>
    </xf>
    <xf numFmtId="41" fontId="2" fillId="0" borderId="4" xfId="23" applyNumberFormat="1" applyFont="1" applyBorder="1">
      <alignment/>
      <protection/>
    </xf>
    <xf numFmtId="41" fontId="2" fillId="0" borderId="5" xfId="23" applyNumberFormat="1" applyFont="1" applyBorder="1">
      <alignment/>
      <protection/>
    </xf>
    <xf numFmtId="41" fontId="2" fillId="0" borderId="6" xfId="23" applyNumberFormat="1" applyFont="1" applyBorder="1">
      <alignment/>
      <protection/>
    </xf>
    <xf numFmtId="41" fontId="2" fillId="0" borderId="7" xfId="23" applyNumberFormat="1" applyFont="1" applyBorder="1">
      <alignment/>
      <protection/>
    </xf>
    <xf numFmtId="41" fontId="2" fillId="0" borderId="8" xfId="23" applyNumberFormat="1" applyFont="1" applyBorder="1">
      <alignment/>
      <protection/>
    </xf>
    <xf numFmtId="41" fontId="2" fillId="0" borderId="9" xfId="23" applyNumberFormat="1" applyFont="1" applyBorder="1">
      <alignment/>
      <protection/>
    </xf>
    <xf numFmtId="41" fontId="2" fillId="0" borderId="0" xfId="23" applyNumberFormat="1" applyFont="1" applyBorder="1">
      <alignment/>
      <protection/>
    </xf>
    <xf numFmtId="0" fontId="1" fillId="0" borderId="0" xfId="23" applyNumberFormat="1" applyFont="1" applyAlignment="1">
      <alignment/>
      <protection/>
    </xf>
    <xf numFmtId="41" fontId="2" fillId="0" borderId="0" xfId="22" applyNumberFormat="1" applyFont="1">
      <alignment/>
      <protection/>
    </xf>
    <xf numFmtId="41" fontId="1" fillId="0" borderId="0" xfId="22" applyNumberFormat="1" applyFont="1" applyAlignment="1">
      <alignment horizontal="center"/>
      <protection/>
    </xf>
    <xf numFmtId="41" fontId="2" fillId="0" borderId="0" xfId="22" applyNumberFormat="1" applyFont="1" applyAlignment="1">
      <alignment vertical="center"/>
      <protection/>
    </xf>
    <xf numFmtId="41" fontId="2" fillId="0" borderId="1" xfId="22" applyNumberFormat="1" applyFont="1" applyBorder="1" applyAlignment="1">
      <alignment horizontal="center" vertical="center"/>
      <protection/>
    </xf>
    <xf numFmtId="41" fontId="2" fillId="0" borderId="2" xfId="22" applyNumberFormat="1" applyFont="1" applyBorder="1" applyAlignment="1">
      <alignment vertical="center"/>
      <protection/>
    </xf>
    <xf numFmtId="41" fontId="2" fillId="0" borderId="3" xfId="22" applyNumberFormat="1" applyFont="1" applyBorder="1" applyAlignment="1">
      <alignment vertical="center"/>
      <protection/>
    </xf>
    <xf numFmtId="41" fontId="2" fillId="0" borderId="4" xfId="22" applyNumberFormat="1" applyFont="1" applyBorder="1" applyAlignment="1">
      <alignment horizontal="center" vertical="center"/>
      <protection/>
    </xf>
    <xf numFmtId="41" fontId="2" fillId="0" borderId="5" xfId="22" applyNumberFormat="1" applyFont="1" applyBorder="1" applyAlignment="1">
      <alignment vertical="center"/>
      <protection/>
    </xf>
    <xf numFmtId="41" fontId="2" fillId="0" borderId="6" xfId="22" applyNumberFormat="1" applyFont="1" applyBorder="1" applyAlignment="1">
      <alignment vertical="center"/>
      <protection/>
    </xf>
    <xf numFmtId="41" fontId="2" fillId="0" borderId="7" xfId="22" applyNumberFormat="1" applyFont="1" applyBorder="1" applyAlignment="1">
      <alignment horizontal="center" vertical="center"/>
      <protection/>
    </xf>
    <xf numFmtId="41" fontId="2" fillId="0" borderId="8" xfId="22" applyNumberFormat="1" applyFont="1" applyBorder="1" applyAlignment="1">
      <alignment vertical="center"/>
      <protection/>
    </xf>
    <xf numFmtId="41" fontId="2" fillId="0" borderId="9" xfId="22" applyNumberFormat="1" applyFont="1" applyBorder="1" applyAlignment="1">
      <alignment vertical="center"/>
      <protection/>
    </xf>
    <xf numFmtId="41" fontId="2" fillId="0" borderId="0" xfId="22" applyNumberFormat="1" applyFont="1" applyAlignment="1">
      <alignment horizontal="center"/>
      <protection/>
    </xf>
    <xf numFmtId="41" fontId="1" fillId="0" borderId="18" xfId="22" applyNumberFormat="1" applyFont="1" applyBorder="1" applyAlignment="1">
      <alignment horizontal="center" vertical="center"/>
      <protection/>
    </xf>
    <xf numFmtId="41" fontId="1" fillId="0" borderId="10" xfId="22" applyNumberFormat="1" applyFont="1" applyBorder="1" applyAlignment="1">
      <alignment horizontal="center" vertical="center"/>
      <protection/>
    </xf>
    <xf numFmtId="41" fontId="1" fillId="0" borderId="11" xfId="22" applyNumberFormat="1" applyFont="1" applyBorder="1" applyAlignment="1">
      <alignment horizontal="center" vertical="center"/>
      <protection/>
    </xf>
    <xf numFmtId="0" fontId="2" fillId="0" borderId="0" xfId="24" applyFont="1" applyAlignment="1">
      <alignment vertical="center"/>
      <protection/>
    </xf>
    <xf numFmtId="0" fontId="1" fillId="0" borderId="18" xfId="24" applyFont="1" applyBorder="1" applyAlignment="1">
      <alignment horizontal="center" vertical="center"/>
      <protection/>
    </xf>
    <xf numFmtId="0" fontId="1" fillId="0" borderId="10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2" fillId="0" borderId="19" xfId="24" applyFont="1" applyBorder="1" applyAlignment="1">
      <alignment vertical="center"/>
      <protection/>
    </xf>
    <xf numFmtId="0" fontId="2" fillId="0" borderId="20" xfId="24" applyFont="1" applyBorder="1" applyAlignment="1">
      <alignment vertical="center"/>
      <protection/>
    </xf>
    <xf numFmtId="0" fontId="2" fillId="0" borderId="21" xfId="24" applyFont="1" applyBorder="1" applyAlignment="1">
      <alignment vertical="center"/>
      <protection/>
    </xf>
    <xf numFmtId="0" fontId="2" fillId="0" borderId="4" xfId="24" applyFont="1" applyBorder="1" applyAlignment="1">
      <alignment vertical="center"/>
      <protection/>
    </xf>
    <xf numFmtId="0" fontId="2" fillId="0" borderId="5" xfId="24" applyFont="1" applyBorder="1" applyAlignment="1">
      <alignment vertical="center"/>
      <protection/>
    </xf>
    <xf numFmtId="0" fontId="2" fillId="0" borderId="6" xfId="24" applyFont="1" applyBorder="1" applyAlignment="1">
      <alignment vertical="center"/>
      <protection/>
    </xf>
    <xf numFmtId="0" fontId="2" fillId="0" borderId="7" xfId="24" applyFont="1" applyBorder="1" applyAlignment="1">
      <alignment vertical="center"/>
      <protection/>
    </xf>
    <xf numFmtId="0" fontId="2" fillId="0" borderId="8" xfId="24" applyFont="1" applyBorder="1" applyAlignment="1">
      <alignment vertical="center"/>
      <protection/>
    </xf>
    <xf numFmtId="0" fontId="2" fillId="0" borderId="9" xfId="24" applyFont="1" applyBorder="1" applyAlignment="1">
      <alignment vertical="center"/>
      <protection/>
    </xf>
    <xf numFmtId="0" fontId="1" fillId="0" borderId="22" xfId="24" applyFont="1" applyBorder="1" applyAlignment="1">
      <alignment vertical="center"/>
      <protection/>
    </xf>
    <xf numFmtId="41" fontId="1" fillId="0" borderId="18" xfId="23" applyNumberFormat="1" applyFont="1" applyBorder="1" applyAlignment="1">
      <alignment horizontal="center" vertical="center"/>
      <protection/>
    </xf>
    <xf numFmtId="41" fontId="1" fillId="0" borderId="10" xfId="23" applyNumberFormat="1" applyFont="1" applyBorder="1" applyAlignment="1">
      <alignment horizontal="center" vertical="center"/>
      <protection/>
    </xf>
    <xf numFmtId="41" fontId="1" fillId="0" borderId="11" xfId="23" applyNumberFormat="1" applyFont="1" applyBorder="1" applyAlignment="1">
      <alignment horizontal="center" vertical="center"/>
      <protection/>
    </xf>
    <xf numFmtId="41" fontId="2" fillId="0" borderId="1" xfId="23" applyNumberFormat="1" applyFont="1" applyBorder="1" applyAlignment="1">
      <alignment vertical="center"/>
      <protection/>
    </xf>
    <xf numFmtId="41" fontId="2" fillId="0" borderId="2" xfId="23" applyNumberFormat="1" applyFont="1" applyBorder="1" applyAlignment="1">
      <alignment vertical="center"/>
      <protection/>
    </xf>
    <xf numFmtId="41" fontId="2" fillId="0" borderId="3" xfId="23" applyNumberFormat="1" applyFont="1" applyBorder="1" applyAlignment="1">
      <alignment vertical="center"/>
      <protection/>
    </xf>
    <xf numFmtId="41" fontId="2" fillId="0" borderId="4" xfId="23" applyNumberFormat="1" applyFont="1" applyBorder="1" applyAlignment="1">
      <alignment vertical="center"/>
      <protection/>
    </xf>
    <xf numFmtId="41" fontId="2" fillId="0" borderId="5" xfId="23" applyNumberFormat="1" applyFont="1" applyBorder="1" applyAlignment="1">
      <alignment vertical="center"/>
      <protection/>
    </xf>
    <xf numFmtId="41" fontId="2" fillId="0" borderId="6" xfId="23" applyNumberFormat="1" applyFont="1" applyBorder="1" applyAlignment="1">
      <alignment vertical="center"/>
      <protection/>
    </xf>
    <xf numFmtId="41" fontId="2" fillId="0" borderId="7" xfId="23" applyNumberFormat="1" applyFont="1" applyBorder="1" applyAlignment="1">
      <alignment vertical="center"/>
      <protection/>
    </xf>
    <xf numFmtId="41" fontId="2" fillId="0" borderId="8" xfId="23" applyNumberFormat="1" applyFont="1" applyBorder="1" applyAlignment="1">
      <alignment vertical="center"/>
      <protection/>
    </xf>
    <xf numFmtId="41" fontId="2" fillId="0" borderId="9" xfId="23" applyNumberFormat="1" applyFont="1" applyBorder="1" applyAlignment="1">
      <alignment vertical="center"/>
      <protection/>
    </xf>
    <xf numFmtId="0" fontId="2" fillId="0" borderId="23" xfId="24" applyFont="1" applyBorder="1" applyAlignment="1">
      <alignment vertical="center"/>
      <protection/>
    </xf>
    <xf numFmtId="0" fontId="1" fillId="0" borderId="22" xfId="23" applyNumberFormat="1" applyFont="1" applyBorder="1" applyAlignment="1">
      <alignment/>
      <protection/>
    </xf>
    <xf numFmtId="0" fontId="2" fillId="0" borderId="1" xfId="24" applyFont="1" applyBorder="1" applyAlignment="1">
      <alignment vertical="center"/>
      <protection/>
    </xf>
    <xf numFmtId="0" fontId="2" fillId="0" borderId="2" xfId="24" applyFont="1" applyBorder="1" applyAlignment="1">
      <alignment vertical="center"/>
      <protection/>
    </xf>
    <xf numFmtId="0" fontId="2" fillId="0" borderId="3" xfId="24" applyFont="1" applyBorder="1" applyAlignment="1">
      <alignment vertical="center"/>
      <protection/>
    </xf>
    <xf numFmtId="41" fontId="2" fillId="0" borderId="0" xfId="21" applyNumberFormat="1" applyFont="1" applyAlignment="1">
      <alignment/>
      <protection/>
    </xf>
    <xf numFmtId="41" fontId="2" fillId="0" borderId="0" xfId="21" applyNumberFormat="1" applyFont="1" applyAlignment="1">
      <alignment horizontal="center" vertical="center" wrapText="1"/>
      <protection/>
    </xf>
    <xf numFmtId="41" fontId="2" fillId="0" borderId="24" xfId="16" applyNumberFormat="1" applyFont="1" applyBorder="1" applyAlignment="1">
      <alignment vertical="center"/>
    </xf>
    <xf numFmtId="41" fontId="2" fillId="0" borderId="0" xfId="21" applyNumberFormat="1" applyFont="1" applyAlignment="1">
      <alignment vertical="center"/>
      <protection/>
    </xf>
    <xf numFmtId="41" fontId="2" fillId="0" borderId="25" xfId="16" applyNumberFormat="1" applyFont="1" applyBorder="1" applyAlignment="1">
      <alignment vertical="center"/>
    </xf>
    <xf numFmtId="41" fontId="2" fillId="0" borderId="26" xfId="16" applyNumberFormat="1" applyFont="1" applyBorder="1" applyAlignment="1">
      <alignment vertical="center"/>
    </xf>
    <xf numFmtId="41" fontId="2" fillId="0" borderId="25" xfId="16" applyNumberFormat="1" applyFont="1" applyBorder="1" applyAlignment="1" quotePrefix="1">
      <alignment vertical="center"/>
    </xf>
    <xf numFmtId="41" fontId="2" fillId="0" borderId="25" xfId="16" applyNumberFormat="1" applyFont="1" applyFill="1" applyBorder="1" applyAlignment="1">
      <alignment vertical="center"/>
    </xf>
    <xf numFmtId="41" fontId="1" fillId="0" borderId="0" xfId="21" applyNumberFormat="1" applyFont="1" applyAlignment="1">
      <alignment/>
      <protection/>
    </xf>
    <xf numFmtId="41" fontId="1" fillId="0" borderId="25" xfId="21" applyNumberFormat="1" applyFont="1" applyBorder="1" applyAlignment="1">
      <alignment horizontal="center" vertical="center" wrapText="1"/>
      <protection/>
    </xf>
    <xf numFmtId="41" fontId="2" fillId="0" borderId="24" xfId="21" applyNumberFormat="1" applyFont="1" applyBorder="1" applyAlignment="1">
      <alignment horizontal="center" vertical="center"/>
      <protection/>
    </xf>
    <xf numFmtId="41" fontId="2" fillId="0" borderId="25" xfId="21" applyNumberFormat="1" applyFont="1" applyBorder="1" applyAlignment="1">
      <alignment horizontal="center" vertical="center"/>
      <protection/>
    </xf>
    <xf numFmtId="41" fontId="2" fillId="0" borderId="26" xfId="16" applyNumberFormat="1" applyFont="1" applyBorder="1" applyAlignment="1" quotePrefix="1">
      <alignment vertical="center"/>
    </xf>
    <xf numFmtId="41" fontId="2" fillId="0" borderId="26" xfId="21" applyNumberFormat="1" applyFont="1" applyBorder="1" applyAlignment="1">
      <alignment horizontal="center" vertical="center"/>
      <protection/>
    </xf>
    <xf numFmtId="41" fontId="1" fillId="0" borderId="27" xfId="21" applyNumberFormat="1" applyFont="1" applyBorder="1" applyAlignment="1">
      <alignment horizontal="left" vertical="center"/>
      <protection/>
    </xf>
    <xf numFmtId="41" fontId="1" fillId="0" borderId="28" xfId="21" applyNumberFormat="1" applyFont="1" applyBorder="1" applyAlignment="1">
      <alignment horizontal="center" vertical="center" wrapText="1"/>
      <protection/>
    </xf>
    <xf numFmtId="41" fontId="1" fillId="0" borderId="29" xfId="21" applyNumberFormat="1" applyFont="1" applyBorder="1" applyAlignment="1">
      <alignment horizontal="center" vertical="center" wrapText="1"/>
      <protection/>
    </xf>
    <xf numFmtId="41" fontId="2" fillId="0" borderId="5" xfId="23" applyNumberFormat="1" applyFont="1" applyBorder="1" quotePrefix="1">
      <alignment/>
      <protection/>
    </xf>
    <xf numFmtId="41" fontId="2" fillId="0" borderId="20" xfId="23" applyNumberFormat="1" applyFont="1" applyBorder="1" applyAlignment="1">
      <alignment horizontal="center"/>
      <protection/>
    </xf>
    <xf numFmtId="41" fontId="2" fillId="0" borderId="20" xfId="23" applyNumberFormat="1" applyFont="1" applyBorder="1" applyAlignment="1" quotePrefix="1">
      <alignment horizontal="center"/>
      <protection/>
    </xf>
    <xf numFmtId="41" fontId="2" fillId="0" borderId="5" xfId="23" applyNumberFormat="1" applyFont="1" applyBorder="1" applyAlignment="1" quotePrefix="1">
      <alignment horizontal="center"/>
      <protection/>
    </xf>
    <xf numFmtId="41" fontId="2" fillId="0" borderId="5" xfId="23" applyNumberFormat="1" applyFont="1" applyBorder="1" applyAlignment="1" quotePrefix="1">
      <alignment horizontal="center" vertical="center"/>
      <protection/>
    </xf>
    <xf numFmtId="0" fontId="2" fillId="0" borderId="5" xfId="24" applyFont="1" applyBorder="1" applyAlignment="1" quotePrefix="1">
      <alignment horizontal="center" vertical="center"/>
      <protection/>
    </xf>
    <xf numFmtId="41" fontId="1" fillId="2" borderId="4" xfId="0" applyNumberFormat="1" applyFont="1" applyFill="1" applyBorder="1" applyAlignment="1">
      <alignment vertical="center"/>
    </xf>
    <xf numFmtId="41" fontId="1" fillId="2" borderId="5" xfId="0" applyNumberFormat="1" applyFont="1" applyFill="1" applyBorder="1" applyAlignment="1">
      <alignment vertical="center"/>
    </xf>
    <xf numFmtId="41" fontId="1" fillId="2" borderId="6" xfId="0" applyNumberFormat="1" applyFont="1" applyFill="1" applyBorder="1" applyAlignment="1">
      <alignment vertical="center"/>
    </xf>
    <xf numFmtId="41" fontId="7" fillId="3" borderId="10" xfId="0" applyNumberFormat="1" applyFont="1" applyFill="1" applyBorder="1" applyAlignment="1">
      <alignment vertical="center"/>
    </xf>
    <xf numFmtId="41" fontId="8" fillId="3" borderId="10" xfId="0" applyNumberFormat="1" applyFont="1" applyFill="1" applyBorder="1" applyAlignment="1">
      <alignment vertical="center"/>
    </xf>
    <xf numFmtId="41" fontId="8" fillId="3" borderId="11" xfId="0" applyNumberFormat="1" applyFont="1" applyFill="1" applyBorder="1" applyAlignment="1">
      <alignment vertical="center"/>
    </xf>
    <xf numFmtId="0" fontId="1" fillId="4" borderId="8" xfId="0" applyNumberFormat="1" applyFont="1" applyFill="1" applyBorder="1" applyAlignment="1">
      <alignment horizontal="center" vertical="center"/>
    </xf>
    <xf numFmtId="41" fontId="1" fillId="4" borderId="8" xfId="0" applyNumberFormat="1" applyFont="1" applyFill="1" applyBorder="1" applyAlignment="1">
      <alignment horizontal="center" vertical="center" wrapText="1"/>
    </xf>
    <xf numFmtId="41" fontId="1" fillId="4" borderId="9" xfId="0" applyNumberFormat="1" applyFont="1" applyFill="1" applyBorder="1" applyAlignment="1">
      <alignment horizontal="center" vertical="center" wrapText="1"/>
    </xf>
    <xf numFmtId="172" fontId="7" fillId="3" borderId="10" xfId="0" applyNumberFormat="1" applyFont="1" applyFill="1" applyBorder="1" applyAlignment="1">
      <alignment vertical="center"/>
    </xf>
    <xf numFmtId="172" fontId="7" fillId="3" borderId="11" xfId="0" applyNumberFormat="1" applyFont="1" applyFill="1" applyBorder="1" applyAlignment="1">
      <alignment vertical="center"/>
    </xf>
    <xf numFmtId="172" fontId="8" fillId="3" borderId="10" xfId="0" applyNumberFormat="1" applyFont="1" applyFill="1" applyBorder="1" applyAlignment="1">
      <alignment vertical="center"/>
    </xf>
    <xf numFmtId="172" fontId="8" fillId="3" borderId="11" xfId="0" applyNumberFormat="1" applyFont="1" applyFill="1" applyBorder="1" applyAlignment="1">
      <alignment vertical="center"/>
    </xf>
    <xf numFmtId="41" fontId="8" fillId="3" borderId="8" xfId="0" applyNumberFormat="1" applyFont="1" applyFill="1" applyBorder="1" applyAlignment="1">
      <alignment horizontal="center" vertical="center" wrapText="1"/>
    </xf>
    <xf numFmtId="41" fontId="8" fillId="3" borderId="9" xfId="0" applyNumberFormat="1" applyFont="1" applyFill="1" applyBorder="1" applyAlignment="1">
      <alignment horizontal="center" vertical="center" wrapText="1"/>
    </xf>
    <xf numFmtId="170" fontId="11" fillId="5" borderId="10" xfId="0" applyNumberFormat="1" applyFont="1" applyFill="1" applyBorder="1" applyAlignment="1">
      <alignment vertical="center"/>
    </xf>
    <xf numFmtId="41" fontId="8" fillId="5" borderId="11" xfId="0" applyNumberFormat="1" applyFont="1" applyFill="1" applyBorder="1" applyAlignment="1">
      <alignment vertical="center"/>
    </xf>
    <xf numFmtId="170" fontId="11" fillId="5" borderId="11" xfId="0" applyNumberFormat="1" applyFont="1" applyFill="1" applyBorder="1" applyAlignment="1">
      <alignment vertical="center"/>
    </xf>
    <xf numFmtId="0" fontId="11" fillId="5" borderId="10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0" fontId="11" fillId="5" borderId="18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172" fontId="2" fillId="0" borderId="5" xfId="0" applyNumberFormat="1" applyFont="1" applyFill="1" applyBorder="1" applyAlignment="1">
      <alignment vertical="center"/>
    </xf>
    <xf numFmtId="172" fontId="2" fillId="0" borderId="6" xfId="0" applyNumberFormat="1" applyFont="1" applyFill="1" applyBorder="1" applyAlignment="1">
      <alignment vertical="center"/>
    </xf>
    <xf numFmtId="0" fontId="1" fillId="4" borderId="30" xfId="0" applyNumberFormat="1" applyFont="1" applyFill="1" applyBorder="1" applyAlignment="1">
      <alignment horizontal="center" vertical="center"/>
    </xf>
    <xf numFmtId="0" fontId="1" fillId="4" borderId="3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 wrapText="1"/>
    </xf>
    <xf numFmtId="41" fontId="2" fillId="0" borderId="33" xfId="0" applyNumberFormat="1" applyFont="1" applyBorder="1" applyAlignment="1">
      <alignment horizontal="center" vertical="center" wrapText="1"/>
    </xf>
    <xf numFmtId="41" fontId="2" fillId="0" borderId="30" xfId="0" applyNumberFormat="1" applyFont="1" applyBorder="1" applyAlignment="1">
      <alignment horizontal="center" vertical="center" wrapText="1"/>
    </xf>
    <xf numFmtId="41" fontId="2" fillId="0" borderId="31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41" fontId="2" fillId="0" borderId="34" xfId="0" applyNumberFormat="1" applyFont="1" applyBorder="1" applyAlignment="1">
      <alignment horizontal="left" vertical="center" indent="1"/>
    </xf>
    <xf numFmtId="41" fontId="2" fillId="0" borderId="35" xfId="0" applyNumberFormat="1" applyFont="1" applyBorder="1" applyAlignment="1">
      <alignment horizontal="left" vertical="center" indent="1"/>
    </xf>
    <xf numFmtId="41" fontId="2" fillId="0" borderId="36" xfId="0" applyNumberFormat="1" applyFont="1" applyBorder="1" applyAlignment="1">
      <alignment horizontal="left" vertical="center" indent="1"/>
    </xf>
    <xf numFmtId="41" fontId="2" fillId="0" borderId="37" xfId="0" applyNumberFormat="1" applyFont="1" applyBorder="1" applyAlignment="1">
      <alignment horizontal="left" vertical="center" indent="1"/>
    </xf>
    <xf numFmtId="0" fontId="2" fillId="0" borderId="3" xfId="0" applyNumberFormat="1" applyFont="1" applyBorder="1" applyAlignment="1">
      <alignment horizontal="center" vertical="center" wrapText="1"/>
    </xf>
    <xf numFmtId="41" fontId="2" fillId="0" borderId="3" xfId="0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center" vertical="center" wrapText="1"/>
    </xf>
    <xf numFmtId="41" fontId="2" fillId="0" borderId="38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left" vertical="center" indent="1"/>
    </xf>
    <xf numFmtId="41" fontId="2" fillId="0" borderId="2" xfId="0" applyNumberFormat="1" applyFont="1" applyBorder="1" applyAlignment="1">
      <alignment horizontal="left" vertical="center" indent="1"/>
    </xf>
    <xf numFmtId="41" fontId="2" fillId="0" borderId="42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left" vertical="center" indent="1"/>
    </xf>
    <xf numFmtId="41" fontId="2" fillId="0" borderId="8" xfId="0" applyNumberFormat="1" applyFont="1" applyBorder="1" applyAlignment="1">
      <alignment horizontal="left" vertical="center" indent="1"/>
    </xf>
    <xf numFmtId="41" fontId="2" fillId="0" borderId="3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1" fillId="4" borderId="32" xfId="0" applyNumberFormat="1" applyFont="1" applyFill="1" applyBorder="1" applyAlignment="1">
      <alignment horizontal="center" vertical="center" wrapText="1"/>
    </xf>
    <xf numFmtId="41" fontId="1" fillId="4" borderId="33" xfId="0" applyNumberFormat="1" applyFont="1" applyFill="1" applyBorder="1" applyAlignment="1">
      <alignment horizontal="center" vertical="center" wrapText="1"/>
    </xf>
    <xf numFmtId="41" fontId="1" fillId="4" borderId="13" xfId="0" applyNumberFormat="1" applyFont="1" applyFill="1" applyBorder="1" applyAlignment="1">
      <alignment horizontal="center" vertical="center" wrapText="1"/>
    </xf>
    <xf numFmtId="41" fontId="1" fillId="4" borderId="12" xfId="0" applyNumberFormat="1" applyFont="1" applyFill="1" applyBorder="1" applyAlignment="1">
      <alignment horizontal="center" vertical="center" wrapText="1"/>
    </xf>
    <xf numFmtId="41" fontId="1" fillId="4" borderId="35" xfId="0" applyNumberFormat="1" applyFont="1" applyFill="1" applyBorder="1" applyAlignment="1">
      <alignment horizontal="center" vertical="center" wrapText="1"/>
    </xf>
    <xf numFmtId="41" fontId="1" fillId="4" borderId="44" xfId="0" applyNumberFormat="1" applyFont="1" applyFill="1" applyBorder="1" applyAlignment="1">
      <alignment horizontal="center" vertical="center" wrapText="1"/>
    </xf>
    <xf numFmtId="41" fontId="8" fillId="3" borderId="32" xfId="0" applyNumberFormat="1" applyFont="1" applyFill="1" applyBorder="1" applyAlignment="1">
      <alignment horizontal="center" vertical="center" wrapText="1"/>
    </xf>
    <xf numFmtId="41" fontId="8" fillId="3" borderId="3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41" fontId="8" fillId="3" borderId="12" xfId="0" applyNumberFormat="1" applyFont="1" applyFill="1" applyBorder="1" applyAlignment="1">
      <alignment horizontal="center" vertical="center" wrapText="1"/>
    </xf>
    <xf numFmtId="41" fontId="8" fillId="3" borderId="35" xfId="0" applyNumberFormat="1" applyFont="1" applyFill="1" applyBorder="1" applyAlignment="1">
      <alignment horizontal="center" vertical="center" wrapText="1"/>
    </xf>
    <xf numFmtId="41" fontId="8" fillId="3" borderId="44" xfId="0" applyNumberFormat="1" applyFont="1" applyFill="1" applyBorder="1" applyAlignment="1">
      <alignment horizontal="center" vertical="center" wrapText="1"/>
    </xf>
    <xf numFmtId="41" fontId="8" fillId="3" borderId="1" xfId="0" applyNumberFormat="1" applyFont="1" applyFill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41" fontId="8" fillId="3" borderId="7" xfId="0" applyNumberFormat="1" applyFont="1" applyFill="1" applyBorder="1" applyAlignment="1">
      <alignment horizontal="center" vertical="center"/>
    </xf>
    <xf numFmtId="41" fontId="8" fillId="3" borderId="8" xfId="0" applyNumberFormat="1" applyFont="1" applyFill="1" applyBorder="1" applyAlignment="1">
      <alignment horizontal="center" vertical="center"/>
    </xf>
    <xf numFmtId="41" fontId="7" fillId="3" borderId="18" xfId="0" applyNumberFormat="1" applyFont="1" applyFill="1" applyBorder="1" applyAlignment="1">
      <alignment horizontal="center" vertical="center"/>
    </xf>
    <xf numFmtId="41" fontId="7" fillId="3" borderId="10" xfId="0" applyNumberFormat="1" applyFont="1" applyFill="1" applyBorder="1" applyAlignment="1">
      <alignment horizontal="center" vertical="center"/>
    </xf>
    <xf numFmtId="41" fontId="1" fillId="4" borderId="1" xfId="0" applyNumberFormat="1" applyFont="1" applyFill="1" applyBorder="1" applyAlignment="1">
      <alignment horizontal="center" vertical="center"/>
    </xf>
    <xf numFmtId="41" fontId="1" fillId="4" borderId="7" xfId="0" applyNumberFormat="1" applyFont="1" applyFill="1" applyBorder="1" applyAlignment="1">
      <alignment horizontal="center" vertical="center"/>
    </xf>
    <xf numFmtId="41" fontId="1" fillId="4" borderId="2" xfId="0" applyNumberFormat="1" applyFont="1" applyFill="1" applyBorder="1" applyAlignment="1">
      <alignment horizontal="center" vertical="center"/>
    </xf>
    <xf numFmtId="41" fontId="1" fillId="4" borderId="8" xfId="0" applyNumberFormat="1" applyFont="1" applyFill="1" applyBorder="1" applyAlignment="1">
      <alignment horizontal="center" vertical="center"/>
    </xf>
    <xf numFmtId="41" fontId="8" fillId="3" borderId="18" xfId="0" applyNumberFormat="1" applyFont="1" applyFill="1" applyBorder="1" applyAlignment="1">
      <alignment horizontal="center" vertical="center"/>
    </xf>
    <xf numFmtId="41" fontId="8" fillId="3" borderId="10" xfId="0" applyNumberFormat="1" applyFont="1" applyFill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2" xfId="0" applyNumberFormat="1" applyFont="1" applyBorder="1" applyAlignment="1">
      <alignment horizontal="center" vertical="center" wrapText="1"/>
    </xf>
    <xf numFmtId="41" fontId="2" fillId="0" borderId="44" xfId="0" applyNumberFormat="1" applyFont="1" applyBorder="1" applyAlignment="1">
      <alignment horizontal="center" vertical="center" wrapText="1"/>
    </xf>
    <xf numFmtId="41" fontId="1" fillId="4" borderId="30" xfId="0" applyNumberFormat="1" applyFont="1" applyFill="1" applyBorder="1" applyAlignment="1">
      <alignment horizontal="center" vertical="center" wrapText="1"/>
    </xf>
    <xf numFmtId="41" fontId="1" fillId="4" borderId="31" xfId="0" applyNumberFormat="1" applyFont="1" applyFill="1" applyBorder="1" applyAlignment="1">
      <alignment horizontal="center" vertical="center" wrapText="1"/>
    </xf>
    <xf numFmtId="41" fontId="1" fillId="4" borderId="45" xfId="0" applyNumberFormat="1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41" fontId="1" fillId="4" borderId="39" xfId="0" applyNumberFormat="1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41" fontId="11" fillId="5" borderId="18" xfId="0" applyNumberFormat="1" applyFont="1" applyFill="1" applyBorder="1" applyAlignment="1">
      <alignment horizontal="center" vertical="center"/>
    </xf>
    <xf numFmtId="41" fontId="11" fillId="5" borderId="10" xfId="0" applyNumberFormat="1" applyFont="1" applyFill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1" fontId="2" fillId="0" borderId="39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22" applyNumberFormat="1" applyFont="1" applyAlignment="1">
      <alignment/>
      <protection/>
    </xf>
    <xf numFmtId="0" fontId="1" fillId="0" borderId="0" xfId="23" applyNumberFormat="1" applyFont="1" applyAlignme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amat Kandepag" xfId="21"/>
    <cellStyle name="Normal_Alamat Madrasah Terpadu" xfId="22"/>
    <cellStyle name="Normal_Booklet 2002 (Ind)" xfId="23"/>
    <cellStyle name="Normal_man mode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J22" sqref="J2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9" width="5.7109375" style="4" customWidth="1"/>
    <col min="10" max="16384" width="9.140625" style="4" customWidth="1"/>
  </cols>
  <sheetData>
    <row r="1" spans="1:2" s="2" customFormat="1" ht="12.75" customHeight="1">
      <c r="A1" s="1" t="s">
        <v>656</v>
      </c>
      <c r="B1" s="1" t="s">
        <v>657</v>
      </c>
    </row>
    <row r="2" spans="1:2" s="2" customFormat="1" ht="12.75" customHeight="1">
      <c r="A2" s="1"/>
      <c r="B2" s="1" t="s">
        <v>665</v>
      </c>
    </row>
    <row r="3" spans="1:9" ht="3.75" customHeight="1">
      <c r="A3" s="1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170" t="s">
        <v>621</v>
      </c>
      <c r="B4" s="168" t="s">
        <v>620</v>
      </c>
      <c r="C4" s="168" t="s">
        <v>622</v>
      </c>
      <c r="D4" s="168"/>
      <c r="E4" s="168" t="s">
        <v>623</v>
      </c>
      <c r="F4" s="168"/>
      <c r="G4" s="168" t="s">
        <v>624</v>
      </c>
      <c r="H4" s="168"/>
      <c r="I4" s="166" t="s">
        <v>625</v>
      </c>
    </row>
    <row r="5" spans="1:9" ht="12.75" customHeight="1">
      <c r="A5" s="171"/>
      <c r="B5" s="172"/>
      <c r="C5" s="146" t="s">
        <v>626</v>
      </c>
      <c r="D5" s="146" t="s">
        <v>655</v>
      </c>
      <c r="E5" s="146" t="s">
        <v>626</v>
      </c>
      <c r="F5" s="146" t="s">
        <v>655</v>
      </c>
      <c r="G5" s="146" t="s">
        <v>626</v>
      </c>
      <c r="H5" s="146" t="s">
        <v>655</v>
      </c>
      <c r="I5" s="167"/>
    </row>
    <row r="6" spans="1:9" ht="12.75" customHeight="1">
      <c r="A6" s="5">
        <v>1</v>
      </c>
      <c r="B6" s="6" t="s">
        <v>635</v>
      </c>
      <c r="C6" s="6">
        <v>424</v>
      </c>
      <c r="D6" s="6">
        <v>130</v>
      </c>
      <c r="E6" s="6">
        <v>98</v>
      </c>
      <c r="F6" s="6">
        <v>113</v>
      </c>
      <c r="G6" s="6">
        <v>56</v>
      </c>
      <c r="H6" s="6">
        <v>53</v>
      </c>
      <c r="I6" s="7">
        <f>SUM(C6:H6)</f>
        <v>874</v>
      </c>
    </row>
    <row r="7" spans="1:9" ht="12.75" customHeight="1">
      <c r="A7" s="8">
        <v>2</v>
      </c>
      <c r="B7" s="9" t="s">
        <v>636</v>
      </c>
      <c r="C7" s="9">
        <v>119</v>
      </c>
      <c r="D7" s="9">
        <v>469</v>
      </c>
      <c r="E7" s="9">
        <v>53</v>
      </c>
      <c r="F7" s="9">
        <v>747</v>
      </c>
      <c r="G7" s="9">
        <v>35</v>
      </c>
      <c r="H7" s="9">
        <v>312</v>
      </c>
      <c r="I7" s="10">
        <f aca="true" t="shared" si="0" ref="I7:I35">SUM(C7:H7)</f>
        <v>1735</v>
      </c>
    </row>
    <row r="8" spans="1:9" ht="12.75" customHeight="1">
      <c r="A8" s="8">
        <v>3</v>
      </c>
      <c r="B8" s="9" t="s">
        <v>637</v>
      </c>
      <c r="C8" s="9">
        <v>56</v>
      </c>
      <c r="D8" s="9">
        <v>62</v>
      </c>
      <c r="E8" s="9">
        <v>102</v>
      </c>
      <c r="F8" s="9">
        <v>268</v>
      </c>
      <c r="G8" s="9">
        <v>37</v>
      </c>
      <c r="H8" s="9">
        <v>106</v>
      </c>
      <c r="I8" s="10">
        <f t="shared" si="0"/>
        <v>631</v>
      </c>
    </row>
    <row r="9" spans="1:9" ht="12.75" customHeight="1">
      <c r="A9" s="8">
        <v>4</v>
      </c>
      <c r="B9" s="9" t="s">
        <v>609</v>
      </c>
      <c r="C9" s="9">
        <v>18</v>
      </c>
      <c r="D9" s="9">
        <v>352</v>
      </c>
      <c r="E9" s="9">
        <v>25</v>
      </c>
      <c r="F9" s="9">
        <v>461</v>
      </c>
      <c r="G9" s="9">
        <v>13</v>
      </c>
      <c r="H9" s="9">
        <v>129</v>
      </c>
      <c r="I9" s="10">
        <f t="shared" si="0"/>
        <v>998</v>
      </c>
    </row>
    <row r="10" spans="1:9" ht="12.75" customHeight="1">
      <c r="A10" s="8">
        <v>5</v>
      </c>
      <c r="B10" s="9" t="s">
        <v>610</v>
      </c>
      <c r="C10" s="9">
        <v>27</v>
      </c>
      <c r="D10" s="9">
        <v>1274</v>
      </c>
      <c r="E10" s="9">
        <v>47</v>
      </c>
      <c r="F10" s="9">
        <v>197</v>
      </c>
      <c r="G10" s="9">
        <v>13</v>
      </c>
      <c r="H10" s="9">
        <v>70</v>
      </c>
      <c r="I10" s="10">
        <f t="shared" si="0"/>
        <v>1628</v>
      </c>
    </row>
    <row r="11" spans="1:9" ht="12.75" customHeight="1">
      <c r="A11" s="8">
        <v>6</v>
      </c>
      <c r="B11" s="9" t="s">
        <v>638</v>
      </c>
      <c r="C11" s="9">
        <v>33</v>
      </c>
      <c r="D11" s="9">
        <v>407</v>
      </c>
      <c r="E11" s="9">
        <v>28</v>
      </c>
      <c r="F11" s="9">
        <v>299</v>
      </c>
      <c r="G11" s="9">
        <v>16</v>
      </c>
      <c r="H11" s="9">
        <v>71</v>
      </c>
      <c r="I11" s="10">
        <f t="shared" si="0"/>
        <v>854</v>
      </c>
    </row>
    <row r="12" spans="1:9" ht="12.75" customHeight="1">
      <c r="A12" s="140">
        <v>7</v>
      </c>
      <c r="B12" s="141" t="s">
        <v>611</v>
      </c>
      <c r="C12" s="141">
        <v>32</v>
      </c>
      <c r="D12" s="141">
        <v>99</v>
      </c>
      <c r="E12" s="141">
        <v>18</v>
      </c>
      <c r="F12" s="141">
        <v>39</v>
      </c>
      <c r="G12" s="141">
        <v>8</v>
      </c>
      <c r="H12" s="141">
        <v>23</v>
      </c>
      <c r="I12" s="142">
        <f t="shared" si="0"/>
        <v>219</v>
      </c>
    </row>
    <row r="13" spans="1:9" ht="12.75" customHeight="1">
      <c r="A13" s="8">
        <v>8</v>
      </c>
      <c r="B13" s="9" t="s">
        <v>612</v>
      </c>
      <c r="C13" s="9">
        <v>48</v>
      </c>
      <c r="D13" s="9">
        <v>635</v>
      </c>
      <c r="E13" s="9">
        <v>21</v>
      </c>
      <c r="F13" s="9">
        <v>472</v>
      </c>
      <c r="G13" s="9">
        <v>12</v>
      </c>
      <c r="H13" s="9">
        <v>129</v>
      </c>
      <c r="I13" s="10">
        <f t="shared" si="0"/>
        <v>1317</v>
      </c>
    </row>
    <row r="14" spans="1:9" ht="12.75" customHeight="1">
      <c r="A14" s="8">
        <v>9</v>
      </c>
      <c r="B14" s="9" t="s">
        <v>639</v>
      </c>
      <c r="C14" s="9">
        <v>6</v>
      </c>
      <c r="D14" s="9">
        <v>45</v>
      </c>
      <c r="E14" s="9">
        <v>5</v>
      </c>
      <c r="F14" s="9">
        <v>32</v>
      </c>
      <c r="G14" s="9">
        <v>3</v>
      </c>
      <c r="H14" s="9">
        <v>11</v>
      </c>
      <c r="I14" s="10">
        <f t="shared" si="0"/>
        <v>102</v>
      </c>
    </row>
    <row r="15" spans="1:9" ht="12.75" customHeight="1">
      <c r="A15" s="8">
        <v>10</v>
      </c>
      <c r="B15" s="9" t="s">
        <v>613</v>
      </c>
      <c r="C15" s="9">
        <v>18</v>
      </c>
      <c r="D15" s="9">
        <v>495</v>
      </c>
      <c r="E15" s="9">
        <v>27</v>
      </c>
      <c r="F15" s="9">
        <v>205</v>
      </c>
      <c r="G15" s="9">
        <v>11</v>
      </c>
      <c r="H15" s="9">
        <v>58</v>
      </c>
      <c r="I15" s="10">
        <f t="shared" si="0"/>
        <v>814</v>
      </c>
    </row>
    <row r="16" spans="1:9" ht="12.75" customHeight="1">
      <c r="A16" s="8">
        <v>11</v>
      </c>
      <c r="B16" s="9" t="s">
        <v>640</v>
      </c>
      <c r="C16" s="9">
        <v>74</v>
      </c>
      <c r="D16" s="9">
        <v>3158</v>
      </c>
      <c r="E16" s="9">
        <v>132</v>
      </c>
      <c r="F16" s="9">
        <v>1606</v>
      </c>
      <c r="G16" s="9">
        <v>66</v>
      </c>
      <c r="H16" s="9">
        <v>509</v>
      </c>
      <c r="I16" s="10">
        <f t="shared" si="0"/>
        <v>5545</v>
      </c>
    </row>
    <row r="17" spans="1:9" ht="12.75" customHeight="1">
      <c r="A17" s="8">
        <v>12</v>
      </c>
      <c r="B17" s="9" t="s">
        <v>641</v>
      </c>
      <c r="C17" s="9">
        <v>106</v>
      </c>
      <c r="D17" s="9">
        <v>3689</v>
      </c>
      <c r="E17" s="9">
        <v>113</v>
      </c>
      <c r="F17" s="9">
        <v>1181</v>
      </c>
      <c r="G17" s="9">
        <v>61</v>
      </c>
      <c r="H17" s="9">
        <v>293</v>
      </c>
      <c r="I17" s="10">
        <f t="shared" si="0"/>
        <v>5443</v>
      </c>
    </row>
    <row r="18" spans="1:9" ht="12.75" customHeight="1">
      <c r="A18" s="8">
        <v>13</v>
      </c>
      <c r="B18" s="9" t="s">
        <v>642</v>
      </c>
      <c r="C18" s="9">
        <v>19</v>
      </c>
      <c r="D18" s="9">
        <v>129</v>
      </c>
      <c r="E18" s="9">
        <v>34</v>
      </c>
      <c r="F18" s="9">
        <v>52</v>
      </c>
      <c r="G18" s="9">
        <v>15</v>
      </c>
      <c r="H18" s="9">
        <v>18</v>
      </c>
      <c r="I18" s="10">
        <f t="shared" si="0"/>
        <v>267</v>
      </c>
    </row>
    <row r="19" spans="1:9" ht="12.75" customHeight="1">
      <c r="A19" s="161">
        <v>14</v>
      </c>
      <c r="B19" s="162" t="s">
        <v>643</v>
      </c>
      <c r="C19" s="162">
        <v>138</v>
      </c>
      <c r="D19" s="162">
        <v>7209</v>
      </c>
      <c r="E19" s="162">
        <v>179</v>
      </c>
      <c r="F19" s="162">
        <v>2076</v>
      </c>
      <c r="G19" s="162">
        <v>82</v>
      </c>
      <c r="H19" s="162">
        <v>755</v>
      </c>
      <c r="I19" s="163">
        <f t="shared" si="0"/>
        <v>10439</v>
      </c>
    </row>
    <row r="20" spans="1:9" ht="12.75" customHeight="1">
      <c r="A20" s="8">
        <v>15</v>
      </c>
      <c r="B20" s="9" t="s">
        <v>614</v>
      </c>
      <c r="C20" s="9">
        <v>16</v>
      </c>
      <c r="D20" s="9">
        <v>898</v>
      </c>
      <c r="E20" s="9">
        <v>25</v>
      </c>
      <c r="F20" s="9">
        <v>486</v>
      </c>
      <c r="G20" s="9">
        <v>17</v>
      </c>
      <c r="H20" s="9">
        <v>166</v>
      </c>
      <c r="I20" s="10">
        <f t="shared" si="0"/>
        <v>1608</v>
      </c>
    </row>
    <row r="21" spans="1:9" ht="12.75" customHeight="1">
      <c r="A21" s="8">
        <v>16</v>
      </c>
      <c r="B21" s="9" t="s">
        <v>615</v>
      </c>
      <c r="C21" s="9">
        <v>12</v>
      </c>
      <c r="D21" s="9">
        <v>34</v>
      </c>
      <c r="E21" s="9">
        <v>6</v>
      </c>
      <c r="F21" s="9">
        <v>14</v>
      </c>
      <c r="G21" s="9">
        <v>3</v>
      </c>
      <c r="H21" s="9">
        <v>7</v>
      </c>
      <c r="I21" s="10">
        <f t="shared" si="0"/>
        <v>76</v>
      </c>
    </row>
    <row r="22" spans="1:9" ht="12.75" customHeight="1">
      <c r="A22" s="8">
        <v>17</v>
      </c>
      <c r="B22" s="9" t="s">
        <v>644</v>
      </c>
      <c r="C22" s="9">
        <v>23</v>
      </c>
      <c r="D22" s="9">
        <v>527</v>
      </c>
      <c r="E22" s="9">
        <v>20</v>
      </c>
      <c r="F22" s="9">
        <v>467</v>
      </c>
      <c r="G22" s="9">
        <v>12</v>
      </c>
      <c r="H22" s="9">
        <v>193</v>
      </c>
      <c r="I22" s="10">
        <f t="shared" si="0"/>
        <v>1242</v>
      </c>
    </row>
    <row r="23" spans="1:9" ht="12.75" customHeight="1">
      <c r="A23" s="8">
        <v>18</v>
      </c>
      <c r="B23" s="9" t="s">
        <v>645</v>
      </c>
      <c r="C23" s="9">
        <v>12</v>
      </c>
      <c r="D23" s="9">
        <v>100</v>
      </c>
      <c r="E23" s="9">
        <v>8</v>
      </c>
      <c r="F23" s="9">
        <v>37</v>
      </c>
      <c r="G23" s="9">
        <v>4</v>
      </c>
      <c r="H23" s="9">
        <v>11</v>
      </c>
      <c r="I23" s="10">
        <f t="shared" si="0"/>
        <v>172</v>
      </c>
    </row>
    <row r="24" spans="1:9" ht="12.75" customHeight="1">
      <c r="A24" s="8">
        <v>19</v>
      </c>
      <c r="B24" s="9" t="s">
        <v>646</v>
      </c>
      <c r="C24" s="9">
        <v>14</v>
      </c>
      <c r="D24" s="9">
        <v>236</v>
      </c>
      <c r="E24" s="9">
        <v>16</v>
      </c>
      <c r="F24" s="9">
        <v>154</v>
      </c>
      <c r="G24" s="9">
        <v>6</v>
      </c>
      <c r="H24" s="9">
        <v>47</v>
      </c>
      <c r="I24" s="10">
        <f t="shared" si="0"/>
        <v>473</v>
      </c>
    </row>
    <row r="25" spans="1:9" ht="12.75" customHeight="1">
      <c r="A25" s="8">
        <v>20</v>
      </c>
      <c r="B25" s="9" t="s">
        <v>647</v>
      </c>
      <c r="C25" s="9">
        <v>28</v>
      </c>
      <c r="D25" s="9">
        <v>198</v>
      </c>
      <c r="E25" s="9">
        <v>13</v>
      </c>
      <c r="F25" s="9">
        <v>98</v>
      </c>
      <c r="G25" s="9">
        <v>7</v>
      </c>
      <c r="H25" s="9">
        <v>28</v>
      </c>
      <c r="I25" s="10">
        <f t="shared" si="0"/>
        <v>372</v>
      </c>
    </row>
    <row r="26" spans="1:9" ht="12.75" customHeight="1">
      <c r="A26" s="8">
        <v>21</v>
      </c>
      <c r="B26" s="9" t="s">
        <v>648</v>
      </c>
      <c r="C26" s="9">
        <v>137</v>
      </c>
      <c r="D26" s="9">
        <v>451</v>
      </c>
      <c r="E26" s="9">
        <v>72</v>
      </c>
      <c r="F26" s="9">
        <v>197</v>
      </c>
      <c r="G26" s="9">
        <v>34</v>
      </c>
      <c r="H26" s="9">
        <v>69</v>
      </c>
      <c r="I26" s="10">
        <f t="shared" si="0"/>
        <v>960</v>
      </c>
    </row>
    <row r="27" spans="1:9" ht="12.75" customHeight="1">
      <c r="A27" s="8">
        <v>22</v>
      </c>
      <c r="B27" s="9" t="s">
        <v>649</v>
      </c>
      <c r="C27" s="9">
        <v>6</v>
      </c>
      <c r="D27" s="9">
        <v>95</v>
      </c>
      <c r="E27" s="9">
        <v>15</v>
      </c>
      <c r="F27" s="9">
        <v>106</v>
      </c>
      <c r="G27" s="9">
        <v>9</v>
      </c>
      <c r="H27" s="9">
        <v>46</v>
      </c>
      <c r="I27" s="10">
        <f t="shared" si="0"/>
        <v>277</v>
      </c>
    </row>
    <row r="28" spans="1:9" ht="12.75" customHeight="1">
      <c r="A28" s="8">
        <v>23</v>
      </c>
      <c r="B28" s="9" t="s">
        <v>650</v>
      </c>
      <c r="C28" s="9">
        <v>7</v>
      </c>
      <c r="D28" s="9">
        <v>30</v>
      </c>
      <c r="E28" s="9">
        <v>4</v>
      </c>
      <c r="F28" s="9">
        <v>34</v>
      </c>
      <c r="G28" s="9">
        <v>2</v>
      </c>
      <c r="H28" s="9">
        <v>9</v>
      </c>
      <c r="I28" s="10">
        <f t="shared" si="0"/>
        <v>86</v>
      </c>
    </row>
    <row r="29" spans="1:9" ht="12.75" customHeight="1">
      <c r="A29" s="8">
        <v>24</v>
      </c>
      <c r="B29" s="9" t="s">
        <v>651</v>
      </c>
      <c r="C29" s="9">
        <v>19</v>
      </c>
      <c r="D29" s="9">
        <v>64</v>
      </c>
      <c r="E29" s="9">
        <v>22</v>
      </c>
      <c r="F29" s="9">
        <v>140</v>
      </c>
      <c r="G29" s="9">
        <v>6</v>
      </c>
      <c r="H29" s="9">
        <v>41</v>
      </c>
      <c r="I29" s="10">
        <f t="shared" si="0"/>
        <v>292</v>
      </c>
    </row>
    <row r="30" spans="1:9" ht="12.75" customHeight="1">
      <c r="A30" s="8">
        <v>25</v>
      </c>
      <c r="B30" s="9" t="s">
        <v>652</v>
      </c>
      <c r="C30" s="9">
        <v>46</v>
      </c>
      <c r="D30" s="9">
        <v>610</v>
      </c>
      <c r="E30" s="9">
        <v>36</v>
      </c>
      <c r="F30" s="9">
        <v>530</v>
      </c>
      <c r="G30" s="9">
        <v>28</v>
      </c>
      <c r="H30" s="9">
        <v>191</v>
      </c>
      <c r="I30" s="10">
        <f t="shared" si="0"/>
        <v>1441</v>
      </c>
    </row>
    <row r="31" spans="1:9" ht="12.75" customHeight="1">
      <c r="A31" s="8">
        <v>26</v>
      </c>
      <c r="B31" s="9" t="s">
        <v>653</v>
      </c>
      <c r="C31" s="9">
        <v>11</v>
      </c>
      <c r="D31" s="9">
        <v>56</v>
      </c>
      <c r="E31" s="9">
        <v>25</v>
      </c>
      <c r="F31" s="9">
        <v>92</v>
      </c>
      <c r="G31" s="9">
        <v>7</v>
      </c>
      <c r="H31" s="9">
        <v>35</v>
      </c>
      <c r="I31" s="10">
        <f t="shared" si="0"/>
        <v>226</v>
      </c>
    </row>
    <row r="32" spans="1:9" ht="12.75" customHeight="1">
      <c r="A32" s="8">
        <v>27</v>
      </c>
      <c r="B32" s="9" t="s">
        <v>616</v>
      </c>
      <c r="C32" s="9">
        <v>2</v>
      </c>
      <c r="D32" s="9">
        <v>43</v>
      </c>
      <c r="E32" s="9">
        <v>5</v>
      </c>
      <c r="F32" s="9">
        <v>41</v>
      </c>
      <c r="G32" s="9">
        <v>2</v>
      </c>
      <c r="H32" s="9">
        <v>17</v>
      </c>
      <c r="I32" s="10">
        <f t="shared" si="0"/>
        <v>110</v>
      </c>
    </row>
    <row r="33" spans="1:9" ht="12.75" customHeight="1">
      <c r="A33" s="8">
        <v>28</v>
      </c>
      <c r="B33" s="9" t="s">
        <v>617</v>
      </c>
      <c r="C33" s="9">
        <v>13</v>
      </c>
      <c r="D33" s="9">
        <v>59</v>
      </c>
      <c r="E33" s="9">
        <v>6</v>
      </c>
      <c r="F33" s="9">
        <v>32</v>
      </c>
      <c r="G33" s="9">
        <v>4</v>
      </c>
      <c r="H33" s="9">
        <v>9</v>
      </c>
      <c r="I33" s="10">
        <f t="shared" si="0"/>
        <v>123</v>
      </c>
    </row>
    <row r="34" spans="1:9" ht="12.75" customHeight="1">
      <c r="A34" s="8">
        <v>29</v>
      </c>
      <c r="B34" s="9" t="s">
        <v>618</v>
      </c>
      <c r="C34" s="9">
        <v>15</v>
      </c>
      <c r="D34" s="9">
        <v>33</v>
      </c>
      <c r="E34" s="9">
        <v>10</v>
      </c>
      <c r="F34" s="9">
        <v>41</v>
      </c>
      <c r="G34" s="9">
        <v>4</v>
      </c>
      <c r="H34" s="9">
        <v>15</v>
      </c>
      <c r="I34" s="10">
        <f t="shared" si="0"/>
        <v>118</v>
      </c>
    </row>
    <row r="35" spans="1:9" ht="12.75" customHeight="1">
      <c r="A35" s="11">
        <v>30</v>
      </c>
      <c r="B35" s="12" t="s">
        <v>619</v>
      </c>
      <c r="C35" s="12">
        <v>4</v>
      </c>
      <c r="D35" s="12">
        <v>25</v>
      </c>
      <c r="E35" s="12">
        <v>3</v>
      </c>
      <c r="F35" s="12">
        <v>19</v>
      </c>
      <c r="G35" s="12">
        <v>2</v>
      </c>
      <c r="H35" s="12">
        <v>7</v>
      </c>
      <c r="I35" s="13">
        <f t="shared" si="0"/>
        <v>60</v>
      </c>
    </row>
    <row r="36" spans="1:9" ht="12.75" customHeight="1">
      <c r="A36" s="159" t="s">
        <v>625</v>
      </c>
      <c r="B36" s="169"/>
      <c r="C36" s="144">
        <f>SUM(C6:C35)</f>
        <v>1483</v>
      </c>
      <c r="D36" s="144">
        <f aca="true" t="shared" si="1" ref="D36:I36">SUM(D6:D35)</f>
        <v>21612</v>
      </c>
      <c r="E36" s="144">
        <f t="shared" si="1"/>
        <v>1168</v>
      </c>
      <c r="F36" s="144">
        <f t="shared" si="1"/>
        <v>10236</v>
      </c>
      <c r="G36" s="144">
        <f t="shared" si="1"/>
        <v>575</v>
      </c>
      <c r="H36" s="144">
        <f t="shared" si="1"/>
        <v>3428</v>
      </c>
      <c r="I36" s="145">
        <f t="shared" si="1"/>
        <v>38502</v>
      </c>
    </row>
    <row r="37" spans="1:9" ht="12.75" customHeight="1">
      <c r="A37" s="160" t="s">
        <v>629</v>
      </c>
      <c r="B37" s="158"/>
      <c r="C37" s="155">
        <f>C36/(C36+D36)*100</f>
        <v>6.421303312405283</v>
      </c>
      <c r="D37" s="155">
        <f>D36/(C36+D36)*100</f>
        <v>93.57869668759471</v>
      </c>
      <c r="E37" s="155">
        <f>E36/(E36+F36)*100</f>
        <v>10.24202034373904</v>
      </c>
      <c r="F37" s="155">
        <f>F36/(E36+F36)*100</f>
        <v>89.75797965626096</v>
      </c>
      <c r="G37" s="155">
        <f>G36/(G36+H36)*100</f>
        <v>14.364226829877591</v>
      </c>
      <c r="H37" s="155">
        <f>H36/(G36+H36)*100</f>
        <v>85.6357731701224</v>
      </c>
      <c r="I37" s="156"/>
    </row>
    <row r="38" ht="3.75" customHeight="1"/>
    <row r="39" ht="12.75" customHeight="1"/>
    <row r="40" ht="12.75" customHeight="1"/>
    <row r="41" ht="12.75" customHeight="1"/>
    <row r="42" ht="12.75" customHeight="1"/>
  </sheetData>
  <mergeCells count="8">
    <mergeCell ref="I4:I5"/>
    <mergeCell ref="E4:F4"/>
    <mergeCell ref="G4:H4"/>
    <mergeCell ref="A37:B37"/>
    <mergeCell ref="A36:B36"/>
    <mergeCell ref="C4:D4"/>
    <mergeCell ref="A4:A5"/>
    <mergeCell ref="B4:B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5" width="8.7109375" style="4" customWidth="1"/>
    <col min="6" max="7" width="7.7109375" style="4" customWidth="1"/>
    <col min="8" max="16384" width="9.140625" style="4" customWidth="1"/>
  </cols>
  <sheetData>
    <row r="1" spans="1:2" ht="12.75" customHeight="1">
      <c r="A1" s="1" t="s">
        <v>693</v>
      </c>
      <c r="B1" s="1" t="s">
        <v>761</v>
      </c>
    </row>
    <row r="2" spans="1:2" ht="12.75" customHeight="1">
      <c r="A2" s="1"/>
      <c r="B2" s="1" t="s">
        <v>668</v>
      </c>
    </row>
    <row r="3" ht="3.75" customHeight="1">
      <c r="A3" s="3"/>
    </row>
    <row r="4" spans="1:7" ht="12.75" customHeight="1">
      <c r="A4" s="179" t="s">
        <v>621</v>
      </c>
      <c r="B4" s="181" t="s">
        <v>620</v>
      </c>
      <c r="C4" s="195" t="s">
        <v>675</v>
      </c>
      <c r="D4" s="195"/>
      <c r="E4" s="195"/>
      <c r="F4" s="173" t="s">
        <v>676</v>
      </c>
      <c r="G4" s="175" t="s">
        <v>760</v>
      </c>
    </row>
    <row r="5" spans="1:7" ht="12.75" customHeight="1">
      <c r="A5" s="180"/>
      <c r="B5" s="182"/>
      <c r="C5" s="29" t="s">
        <v>680</v>
      </c>
      <c r="D5" s="29" t="s">
        <v>681</v>
      </c>
      <c r="E5" s="29" t="s">
        <v>625</v>
      </c>
      <c r="F5" s="174"/>
      <c r="G5" s="176"/>
    </row>
    <row r="6" spans="1:7" ht="12.75" customHeight="1">
      <c r="A6" s="5">
        <v>1</v>
      </c>
      <c r="B6" s="6" t="s">
        <v>635</v>
      </c>
      <c r="C6" s="6">
        <v>30261</v>
      </c>
      <c r="D6" s="6">
        <v>32293</v>
      </c>
      <c r="E6" s="6">
        <f aca="true" t="shared" si="0" ref="E6:E35">C6+D6</f>
        <v>62554</v>
      </c>
      <c r="F6" s="6">
        <v>1633</v>
      </c>
      <c r="G6" s="21">
        <f aca="true" t="shared" si="1" ref="G6:G36">E6/F6</f>
        <v>38.30618493570116</v>
      </c>
    </row>
    <row r="7" spans="1:7" ht="12.75" customHeight="1">
      <c r="A7" s="8">
        <v>2</v>
      </c>
      <c r="B7" s="9" t="s">
        <v>636</v>
      </c>
      <c r="C7" s="9">
        <v>70587</v>
      </c>
      <c r="D7" s="9">
        <v>78827</v>
      </c>
      <c r="E7" s="9">
        <f t="shared" si="0"/>
        <v>149414</v>
      </c>
      <c r="F7" s="9">
        <v>4026</v>
      </c>
      <c r="G7" s="23">
        <f t="shared" si="1"/>
        <v>37.11227024341778</v>
      </c>
    </row>
    <row r="8" spans="1:7" ht="12.75" customHeight="1">
      <c r="A8" s="8">
        <v>3</v>
      </c>
      <c r="B8" s="9" t="s">
        <v>637</v>
      </c>
      <c r="C8" s="9">
        <v>28742</v>
      </c>
      <c r="D8" s="9">
        <v>32647</v>
      </c>
      <c r="E8" s="9">
        <f t="shared" si="0"/>
        <v>61389</v>
      </c>
      <c r="F8" s="9">
        <v>1919</v>
      </c>
      <c r="G8" s="23">
        <f t="shared" si="1"/>
        <v>31.99009900990099</v>
      </c>
    </row>
    <row r="9" spans="1:7" ht="12.75" customHeight="1">
      <c r="A9" s="8">
        <v>4</v>
      </c>
      <c r="B9" s="9" t="s">
        <v>609</v>
      </c>
      <c r="C9" s="9">
        <v>29251</v>
      </c>
      <c r="D9" s="9">
        <v>31801</v>
      </c>
      <c r="E9" s="9">
        <f t="shared" si="0"/>
        <v>61052</v>
      </c>
      <c r="F9" s="9">
        <v>2014</v>
      </c>
      <c r="G9" s="23">
        <f t="shared" si="1"/>
        <v>30.313803376365442</v>
      </c>
    </row>
    <row r="10" spans="1:7" ht="12.75" customHeight="1">
      <c r="A10" s="8">
        <v>5</v>
      </c>
      <c r="B10" s="9" t="s">
        <v>610</v>
      </c>
      <c r="C10" s="9">
        <v>15541</v>
      </c>
      <c r="D10" s="9">
        <v>16652</v>
      </c>
      <c r="E10" s="9">
        <f t="shared" si="0"/>
        <v>32193</v>
      </c>
      <c r="F10" s="9">
        <v>1034</v>
      </c>
      <c r="G10" s="23">
        <f t="shared" si="1"/>
        <v>31.134429400386846</v>
      </c>
    </row>
    <row r="11" spans="1:7" ht="12.75" customHeight="1">
      <c r="A11" s="8">
        <v>6</v>
      </c>
      <c r="B11" s="9" t="s">
        <v>638</v>
      </c>
      <c r="C11" s="9">
        <v>24949</v>
      </c>
      <c r="D11" s="9">
        <v>26310</v>
      </c>
      <c r="E11" s="9">
        <f t="shared" si="0"/>
        <v>51259</v>
      </c>
      <c r="F11" s="9">
        <v>1521</v>
      </c>
      <c r="G11" s="23">
        <f t="shared" si="1"/>
        <v>33.7008547008547</v>
      </c>
    </row>
    <row r="12" spans="1:7" ht="12.75" customHeight="1">
      <c r="A12" s="8">
        <v>7</v>
      </c>
      <c r="B12" s="9" t="s">
        <v>611</v>
      </c>
      <c r="C12" s="9">
        <v>4584</v>
      </c>
      <c r="D12" s="9">
        <v>4919</v>
      </c>
      <c r="E12" s="9">
        <f t="shared" si="0"/>
        <v>9503</v>
      </c>
      <c r="F12" s="9">
        <v>286</v>
      </c>
      <c r="G12" s="23">
        <f t="shared" si="1"/>
        <v>33.22727272727273</v>
      </c>
    </row>
    <row r="13" spans="1:7" ht="12.75" customHeight="1">
      <c r="A13" s="8">
        <v>8</v>
      </c>
      <c r="B13" s="9" t="s">
        <v>612</v>
      </c>
      <c r="C13" s="9">
        <v>38416</v>
      </c>
      <c r="D13" s="9">
        <v>40328</v>
      </c>
      <c r="E13" s="9">
        <f t="shared" si="0"/>
        <v>78744</v>
      </c>
      <c r="F13" s="9">
        <v>2261</v>
      </c>
      <c r="G13" s="23">
        <f t="shared" si="1"/>
        <v>34.82706766917293</v>
      </c>
    </row>
    <row r="14" spans="1:7" ht="12.75" customHeight="1">
      <c r="A14" s="8">
        <v>9</v>
      </c>
      <c r="B14" s="9" t="s">
        <v>639</v>
      </c>
      <c r="C14" s="9">
        <v>2271</v>
      </c>
      <c r="D14" s="9">
        <v>2619</v>
      </c>
      <c r="E14" s="9">
        <f t="shared" si="0"/>
        <v>4890</v>
      </c>
      <c r="F14" s="9">
        <v>155</v>
      </c>
      <c r="G14" s="23">
        <f t="shared" si="1"/>
        <v>31.548387096774192</v>
      </c>
    </row>
    <row r="15" spans="1:7" ht="12.75" customHeight="1">
      <c r="A15" s="8">
        <v>10</v>
      </c>
      <c r="B15" s="9" t="s">
        <v>613</v>
      </c>
      <c r="C15" s="9">
        <v>18632</v>
      </c>
      <c r="D15" s="9">
        <v>20617</v>
      </c>
      <c r="E15" s="9">
        <f t="shared" si="0"/>
        <v>39249</v>
      </c>
      <c r="F15" s="9">
        <v>1202</v>
      </c>
      <c r="G15" s="23">
        <f t="shared" si="1"/>
        <v>32.65307820299501</v>
      </c>
    </row>
    <row r="16" spans="1:7" ht="12.75" customHeight="1">
      <c r="A16" s="8">
        <v>11</v>
      </c>
      <c r="B16" s="9" t="s">
        <v>640</v>
      </c>
      <c r="C16" s="9">
        <v>167279</v>
      </c>
      <c r="D16" s="9">
        <v>173004</v>
      </c>
      <c r="E16" s="9">
        <f t="shared" si="0"/>
        <v>340283</v>
      </c>
      <c r="F16" s="9">
        <v>9415</v>
      </c>
      <c r="G16" s="23">
        <f t="shared" si="1"/>
        <v>36.142644715878916</v>
      </c>
    </row>
    <row r="17" spans="1:7" ht="12.75" customHeight="1">
      <c r="A17" s="8">
        <v>12</v>
      </c>
      <c r="B17" s="9" t="s">
        <v>641</v>
      </c>
      <c r="C17" s="9">
        <v>173797</v>
      </c>
      <c r="D17" s="9">
        <v>178172</v>
      </c>
      <c r="E17" s="9">
        <f t="shared" si="0"/>
        <v>351969</v>
      </c>
      <c r="F17" s="9">
        <v>8782</v>
      </c>
      <c r="G17" s="23">
        <f t="shared" si="1"/>
        <v>40.078455932589385</v>
      </c>
    </row>
    <row r="18" spans="1:7" ht="12.75" customHeight="1">
      <c r="A18" s="8">
        <v>13</v>
      </c>
      <c r="B18" s="9" t="s">
        <v>642</v>
      </c>
      <c r="C18" s="9">
        <v>8708</v>
      </c>
      <c r="D18" s="9">
        <v>8060</v>
      </c>
      <c r="E18" s="9">
        <f t="shared" si="0"/>
        <v>16768</v>
      </c>
      <c r="F18" s="9">
        <v>572</v>
      </c>
      <c r="G18" s="23">
        <f t="shared" si="1"/>
        <v>29.314685314685313</v>
      </c>
    </row>
    <row r="19" spans="1:7" ht="12.75" customHeight="1">
      <c r="A19" s="8">
        <v>14</v>
      </c>
      <c r="B19" s="9" t="s">
        <v>643</v>
      </c>
      <c r="C19" s="9">
        <v>202844</v>
      </c>
      <c r="D19" s="9">
        <v>206738</v>
      </c>
      <c r="E19" s="9">
        <f t="shared" si="0"/>
        <v>409582</v>
      </c>
      <c r="F19" s="9">
        <v>11364</v>
      </c>
      <c r="G19" s="23">
        <f t="shared" si="1"/>
        <v>36.042062653995075</v>
      </c>
    </row>
    <row r="20" spans="1:7" ht="12.75" customHeight="1">
      <c r="A20" s="8">
        <v>15</v>
      </c>
      <c r="B20" s="9" t="s">
        <v>614</v>
      </c>
      <c r="C20" s="9">
        <v>52532</v>
      </c>
      <c r="D20" s="9">
        <v>57835</v>
      </c>
      <c r="E20" s="9">
        <f t="shared" si="0"/>
        <v>110367</v>
      </c>
      <c r="F20" s="9">
        <v>2985</v>
      </c>
      <c r="G20" s="23">
        <f t="shared" si="1"/>
        <v>36.97386934673367</v>
      </c>
    </row>
    <row r="21" spans="1:7" ht="12.75" customHeight="1">
      <c r="A21" s="8">
        <v>16</v>
      </c>
      <c r="B21" s="9" t="s">
        <v>615</v>
      </c>
      <c r="C21" s="9">
        <v>1299</v>
      </c>
      <c r="D21" s="9">
        <v>1320</v>
      </c>
      <c r="E21" s="9">
        <f t="shared" si="0"/>
        <v>2619</v>
      </c>
      <c r="F21" s="9">
        <v>93</v>
      </c>
      <c r="G21" s="23">
        <f t="shared" si="1"/>
        <v>28.161290322580644</v>
      </c>
    </row>
    <row r="22" spans="1:7" ht="12.75" customHeight="1">
      <c r="A22" s="8">
        <v>17</v>
      </c>
      <c r="B22" s="9" t="s">
        <v>644</v>
      </c>
      <c r="C22" s="9">
        <v>34411</v>
      </c>
      <c r="D22" s="9">
        <v>34638</v>
      </c>
      <c r="E22" s="9">
        <f t="shared" si="0"/>
        <v>69049</v>
      </c>
      <c r="F22" s="9">
        <v>2169</v>
      </c>
      <c r="G22" s="23">
        <f t="shared" si="1"/>
        <v>31.83448593822038</v>
      </c>
    </row>
    <row r="23" spans="1:7" ht="12.75" customHeight="1">
      <c r="A23" s="8">
        <v>18</v>
      </c>
      <c r="B23" s="9" t="s">
        <v>645</v>
      </c>
      <c r="C23" s="9">
        <v>2426</v>
      </c>
      <c r="D23" s="9">
        <v>2505</v>
      </c>
      <c r="E23" s="9">
        <f t="shared" si="0"/>
        <v>4931</v>
      </c>
      <c r="F23" s="9">
        <v>176</v>
      </c>
      <c r="G23" s="23">
        <f t="shared" si="1"/>
        <v>28.017045454545453</v>
      </c>
    </row>
    <row r="24" spans="1:7" ht="12.75" customHeight="1">
      <c r="A24" s="8">
        <v>19</v>
      </c>
      <c r="B24" s="9" t="s">
        <v>646</v>
      </c>
      <c r="C24" s="9">
        <v>10515</v>
      </c>
      <c r="D24" s="9">
        <v>10678</v>
      </c>
      <c r="E24" s="9">
        <f t="shared" si="0"/>
        <v>21193</v>
      </c>
      <c r="F24" s="9">
        <v>692</v>
      </c>
      <c r="G24" s="23">
        <f t="shared" si="1"/>
        <v>30.6257225433526</v>
      </c>
    </row>
    <row r="25" spans="1:7" ht="12.75" customHeight="1">
      <c r="A25" s="8">
        <v>20</v>
      </c>
      <c r="B25" s="9" t="s">
        <v>647</v>
      </c>
      <c r="C25" s="9">
        <v>6685</v>
      </c>
      <c r="D25" s="9">
        <v>7567</v>
      </c>
      <c r="E25" s="9">
        <f t="shared" si="0"/>
        <v>14252</v>
      </c>
      <c r="F25" s="9">
        <v>470</v>
      </c>
      <c r="G25" s="23">
        <f t="shared" si="1"/>
        <v>30.323404255319147</v>
      </c>
    </row>
    <row r="26" spans="1:7" ht="12.75" customHeight="1">
      <c r="A26" s="8">
        <v>21</v>
      </c>
      <c r="B26" s="9" t="s">
        <v>648</v>
      </c>
      <c r="C26" s="9">
        <v>22479</v>
      </c>
      <c r="D26" s="9">
        <v>26110</v>
      </c>
      <c r="E26" s="9">
        <f t="shared" si="0"/>
        <v>48589</v>
      </c>
      <c r="F26" s="9">
        <v>1504</v>
      </c>
      <c r="G26" s="23">
        <f t="shared" si="1"/>
        <v>32.306515957446805</v>
      </c>
    </row>
    <row r="27" spans="1:7" ht="12.75" customHeight="1">
      <c r="A27" s="8">
        <v>22</v>
      </c>
      <c r="B27" s="9" t="s">
        <v>649</v>
      </c>
      <c r="C27" s="9">
        <v>7190</v>
      </c>
      <c r="D27" s="9">
        <v>7681</v>
      </c>
      <c r="E27" s="9">
        <f t="shared" si="0"/>
        <v>14871</v>
      </c>
      <c r="F27" s="9">
        <v>503</v>
      </c>
      <c r="G27" s="23">
        <f t="shared" si="1"/>
        <v>29.564612326043736</v>
      </c>
    </row>
    <row r="28" spans="1:7" ht="12.75" customHeight="1">
      <c r="A28" s="8">
        <v>23</v>
      </c>
      <c r="B28" s="9" t="s">
        <v>650</v>
      </c>
      <c r="C28" s="9">
        <v>1515</v>
      </c>
      <c r="D28" s="9">
        <v>1598</v>
      </c>
      <c r="E28" s="9">
        <f t="shared" si="0"/>
        <v>3113</v>
      </c>
      <c r="F28" s="9">
        <v>144</v>
      </c>
      <c r="G28" s="23">
        <f t="shared" si="1"/>
        <v>21.618055555555557</v>
      </c>
    </row>
    <row r="29" spans="1:7" ht="12.75" customHeight="1">
      <c r="A29" s="8">
        <v>24</v>
      </c>
      <c r="B29" s="9" t="s">
        <v>651</v>
      </c>
      <c r="C29" s="9">
        <v>8137</v>
      </c>
      <c r="D29" s="9">
        <v>8376</v>
      </c>
      <c r="E29" s="9">
        <f t="shared" si="0"/>
        <v>16513</v>
      </c>
      <c r="F29" s="9">
        <v>612</v>
      </c>
      <c r="G29" s="23">
        <f t="shared" si="1"/>
        <v>26.98202614379085</v>
      </c>
    </row>
    <row r="30" spans="1:7" ht="12.75" customHeight="1">
      <c r="A30" s="8">
        <v>25</v>
      </c>
      <c r="B30" s="9" t="s">
        <v>652</v>
      </c>
      <c r="C30" s="9">
        <v>27771</v>
      </c>
      <c r="D30" s="9">
        <v>28264</v>
      </c>
      <c r="E30" s="9">
        <f t="shared" si="0"/>
        <v>56035</v>
      </c>
      <c r="F30" s="9">
        <v>2116</v>
      </c>
      <c r="G30" s="23">
        <f t="shared" si="1"/>
        <v>26.48156899810964</v>
      </c>
    </row>
    <row r="31" spans="1:7" ht="12.75" customHeight="1">
      <c r="A31" s="8">
        <v>26</v>
      </c>
      <c r="B31" s="9" t="s">
        <v>653</v>
      </c>
      <c r="C31" s="9">
        <v>7278</v>
      </c>
      <c r="D31" s="9">
        <v>8014</v>
      </c>
      <c r="E31" s="9">
        <f t="shared" si="0"/>
        <v>15292</v>
      </c>
      <c r="F31" s="9">
        <v>478</v>
      </c>
      <c r="G31" s="23">
        <f t="shared" si="1"/>
        <v>31.99163179916318</v>
      </c>
    </row>
    <row r="32" spans="1:7" ht="12.75" customHeight="1">
      <c r="A32" s="8">
        <v>27</v>
      </c>
      <c r="B32" s="9" t="s">
        <v>616</v>
      </c>
      <c r="C32" s="9">
        <v>2177</v>
      </c>
      <c r="D32" s="9">
        <v>2403</v>
      </c>
      <c r="E32" s="9">
        <f t="shared" si="0"/>
        <v>4580</v>
      </c>
      <c r="F32" s="9">
        <v>195</v>
      </c>
      <c r="G32" s="23">
        <f t="shared" si="1"/>
        <v>23.487179487179485</v>
      </c>
    </row>
    <row r="33" spans="1:7" ht="12.75" customHeight="1">
      <c r="A33" s="8">
        <v>28</v>
      </c>
      <c r="B33" s="9" t="s">
        <v>617</v>
      </c>
      <c r="C33" s="9">
        <v>2901</v>
      </c>
      <c r="D33" s="9">
        <v>3021</v>
      </c>
      <c r="E33" s="9">
        <f t="shared" si="0"/>
        <v>5922</v>
      </c>
      <c r="F33" s="9">
        <v>183</v>
      </c>
      <c r="G33" s="23">
        <f t="shared" si="1"/>
        <v>32.36065573770492</v>
      </c>
    </row>
    <row r="34" spans="1:7" ht="12.75" customHeight="1">
      <c r="A34" s="8">
        <v>29</v>
      </c>
      <c r="B34" s="9" t="s">
        <v>618</v>
      </c>
      <c r="C34" s="9">
        <v>4236</v>
      </c>
      <c r="D34" s="9">
        <v>3934</v>
      </c>
      <c r="E34" s="9">
        <f t="shared" si="0"/>
        <v>8170</v>
      </c>
      <c r="F34" s="9">
        <v>226</v>
      </c>
      <c r="G34" s="23">
        <f t="shared" si="1"/>
        <v>36.150442477876105</v>
      </c>
    </row>
    <row r="35" spans="1:7" ht="12.75" customHeight="1">
      <c r="A35" s="11">
        <v>30</v>
      </c>
      <c r="B35" s="12" t="s">
        <v>619</v>
      </c>
      <c r="C35" s="12">
        <v>1130</v>
      </c>
      <c r="D35" s="12">
        <v>1272</v>
      </c>
      <c r="E35" s="12">
        <f t="shared" si="0"/>
        <v>2402</v>
      </c>
      <c r="F35" s="12">
        <v>92</v>
      </c>
      <c r="G35" s="25">
        <f t="shared" si="1"/>
        <v>26.108695652173914</v>
      </c>
    </row>
    <row r="36" spans="1:7" ht="12.75" customHeight="1">
      <c r="A36" s="177" t="s">
        <v>625</v>
      </c>
      <c r="B36" s="178"/>
      <c r="C36" s="14">
        <f>SUM(C6:C35)</f>
        <v>1008544</v>
      </c>
      <c r="D36" s="14">
        <f>SUM(D6:D35)</f>
        <v>1058203</v>
      </c>
      <c r="E36" s="14">
        <f>SUM(E6:E35)</f>
        <v>2066747</v>
      </c>
      <c r="F36" s="14">
        <f>SUM(F6:F35)</f>
        <v>58822</v>
      </c>
      <c r="G36" s="33">
        <f t="shared" si="1"/>
        <v>35.13561252592567</v>
      </c>
    </row>
    <row r="37" spans="1:7" ht="12.75" customHeight="1">
      <c r="A37" s="177" t="s">
        <v>629</v>
      </c>
      <c r="B37" s="178"/>
      <c r="C37" s="16">
        <f>C36/E36*100</f>
        <v>48.7986192794764</v>
      </c>
      <c r="D37" s="16">
        <f>D36/E36*100</f>
        <v>51.2013807205236</v>
      </c>
      <c r="E37" s="31"/>
      <c r="F37" s="16"/>
      <c r="G37" s="33"/>
    </row>
    <row r="38" ht="3.75" customHeight="1"/>
    <row r="39" spans="1:7" ht="12.75" customHeight="1">
      <c r="A39" s="179" t="s">
        <v>654</v>
      </c>
      <c r="B39" s="181"/>
      <c r="C39" s="195" t="s">
        <v>675</v>
      </c>
      <c r="D39" s="195"/>
      <c r="E39" s="195"/>
      <c r="F39" s="173" t="s">
        <v>676</v>
      </c>
      <c r="G39" s="175" t="s">
        <v>760</v>
      </c>
    </row>
    <row r="40" spans="1:7" ht="12.75" customHeight="1">
      <c r="A40" s="180"/>
      <c r="B40" s="182"/>
      <c r="C40" s="29" t="s">
        <v>680</v>
      </c>
      <c r="D40" s="29" t="s">
        <v>681</v>
      </c>
      <c r="E40" s="29" t="s">
        <v>625</v>
      </c>
      <c r="F40" s="174"/>
      <c r="G40" s="176"/>
    </row>
    <row r="41" spans="1:7" ht="12.75" customHeight="1">
      <c r="A41" s="201" t="s">
        <v>626</v>
      </c>
      <c r="B41" s="202"/>
      <c r="C41" s="6">
        <v>240762</v>
      </c>
      <c r="D41" s="6">
        <v>267759</v>
      </c>
      <c r="E41" s="6">
        <f>C41+D41</f>
        <v>508521</v>
      </c>
      <c r="F41" s="6">
        <v>12637</v>
      </c>
      <c r="G41" s="21">
        <f>E41/F41</f>
        <v>40.240642557569046</v>
      </c>
    </row>
    <row r="42" spans="1:7" ht="12.75" customHeight="1">
      <c r="A42" s="207" t="s">
        <v>655</v>
      </c>
      <c r="B42" s="208"/>
      <c r="C42" s="12">
        <v>767782</v>
      </c>
      <c r="D42" s="12">
        <v>790444</v>
      </c>
      <c r="E42" s="12">
        <f>C42+D42</f>
        <v>1558226</v>
      </c>
      <c r="F42" s="12">
        <v>46185</v>
      </c>
      <c r="G42" s="25">
        <f>E42/F42</f>
        <v>33.73878965031937</v>
      </c>
    </row>
  </sheetData>
  <mergeCells count="13">
    <mergeCell ref="A42:B42"/>
    <mergeCell ref="A36:B36"/>
    <mergeCell ref="C39:E39"/>
    <mergeCell ref="A4:A5"/>
    <mergeCell ref="B4:B5"/>
    <mergeCell ref="A37:B37"/>
    <mergeCell ref="A41:B41"/>
    <mergeCell ref="A39:B40"/>
    <mergeCell ref="F4:F5"/>
    <mergeCell ref="F39:F40"/>
    <mergeCell ref="G39:G40"/>
    <mergeCell ref="C4:E4"/>
    <mergeCell ref="G4:G5"/>
  </mergeCells>
  <printOptions/>
  <pageMargins left="0.71" right="0.39" top="0.59" bottom="0.59" header="0.32" footer="0.38"/>
  <pageSetup fitToHeight="1" fitToWidth="1" horizontalDpi="600" verticalDpi="600" orientation="portrait" paperSize="11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5" width="8.7109375" style="4" customWidth="1"/>
    <col min="6" max="7" width="7.7109375" style="4" customWidth="1"/>
    <col min="8" max="16384" width="9.140625" style="4" customWidth="1"/>
  </cols>
  <sheetData>
    <row r="1" spans="1:2" ht="12.75" customHeight="1">
      <c r="A1" s="1" t="s">
        <v>701</v>
      </c>
      <c r="B1" s="1" t="s">
        <v>761</v>
      </c>
    </row>
    <row r="2" spans="1:2" ht="12.75" customHeight="1">
      <c r="A2" s="1"/>
      <c r="B2" s="1" t="s">
        <v>669</v>
      </c>
    </row>
    <row r="3" ht="3.75" customHeight="1">
      <c r="A3" s="3"/>
    </row>
    <row r="4" spans="1:7" ht="12.75" customHeight="1">
      <c r="A4" s="179" t="s">
        <v>621</v>
      </c>
      <c r="B4" s="181" t="s">
        <v>620</v>
      </c>
      <c r="C4" s="195" t="s">
        <v>675</v>
      </c>
      <c r="D4" s="195"/>
      <c r="E4" s="195"/>
      <c r="F4" s="173" t="s">
        <v>676</v>
      </c>
      <c r="G4" s="175" t="s">
        <v>760</v>
      </c>
    </row>
    <row r="5" spans="1:7" ht="12.75" customHeight="1">
      <c r="A5" s="180"/>
      <c r="B5" s="182"/>
      <c r="C5" s="29" t="s">
        <v>680</v>
      </c>
      <c r="D5" s="29" t="s">
        <v>681</v>
      </c>
      <c r="E5" s="29" t="s">
        <v>625</v>
      </c>
      <c r="F5" s="174"/>
      <c r="G5" s="176"/>
    </row>
    <row r="6" spans="1:7" ht="12.75" customHeight="1">
      <c r="A6" s="5">
        <v>1</v>
      </c>
      <c r="B6" s="6" t="s">
        <v>635</v>
      </c>
      <c r="C6" s="6">
        <v>12848</v>
      </c>
      <c r="D6" s="6">
        <v>16192</v>
      </c>
      <c r="E6" s="6">
        <f>C6+D6</f>
        <v>29040</v>
      </c>
      <c r="F6" s="6">
        <v>775</v>
      </c>
      <c r="G6" s="21">
        <f aca="true" t="shared" si="0" ref="G6:G36">E6/F6</f>
        <v>37.47096774193548</v>
      </c>
    </row>
    <row r="7" spans="1:7" ht="12.75" customHeight="1">
      <c r="A7" s="8">
        <v>2</v>
      </c>
      <c r="B7" s="9" t="s">
        <v>636</v>
      </c>
      <c r="C7" s="9">
        <v>19657</v>
      </c>
      <c r="D7" s="9">
        <v>28432</v>
      </c>
      <c r="E7" s="9">
        <f aca="true" t="shared" si="1" ref="E7:E35">C7+D7</f>
        <v>48089</v>
      </c>
      <c r="F7" s="9">
        <v>1479</v>
      </c>
      <c r="G7" s="23">
        <f t="shared" si="0"/>
        <v>32.514536849222445</v>
      </c>
    </row>
    <row r="8" spans="1:7" ht="12.75" customHeight="1">
      <c r="A8" s="8">
        <v>3</v>
      </c>
      <c r="B8" s="9" t="s">
        <v>637</v>
      </c>
      <c r="C8" s="9">
        <v>7953</v>
      </c>
      <c r="D8" s="9">
        <v>13698</v>
      </c>
      <c r="E8" s="9">
        <f t="shared" si="1"/>
        <v>21651</v>
      </c>
      <c r="F8" s="9">
        <v>726</v>
      </c>
      <c r="G8" s="23">
        <f t="shared" si="0"/>
        <v>29.822314049586776</v>
      </c>
    </row>
    <row r="9" spans="1:7" ht="12.75" customHeight="1">
      <c r="A9" s="8">
        <v>4</v>
      </c>
      <c r="B9" s="9" t="s">
        <v>609</v>
      </c>
      <c r="C9" s="9">
        <v>6362</v>
      </c>
      <c r="D9" s="9">
        <v>9513</v>
      </c>
      <c r="E9" s="9">
        <f t="shared" si="1"/>
        <v>15875</v>
      </c>
      <c r="F9" s="9">
        <v>570</v>
      </c>
      <c r="G9" s="23">
        <f t="shared" si="0"/>
        <v>27.850877192982455</v>
      </c>
    </row>
    <row r="10" spans="1:7" ht="12.75" customHeight="1">
      <c r="A10" s="8">
        <v>5</v>
      </c>
      <c r="B10" s="9" t="s">
        <v>610</v>
      </c>
      <c r="C10" s="9">
        <v>5411</v>
      </c>
      <c r="D10" s="9">
        <v>6492</v>
      </c>
      <c r="E10" s="9">
        <f t="shared" si="1"/>
        <v>11903</v>
      </c>
      <c r="F10" s="9">
        <v>384</v>
      </c>
      <c r="G10" s="23">
        <f t="shared" si="0"/>
        <v>30.997395833333332</v>
      </c>
    </row>
    <row r="11" spans="1:7" ht="12.75" customHeight="1">
      <c r="A11" s="8">
        <v>6</v>
      </c>
      <c r="B11" s="9" t="s">
        <v>638</v>
      </c>
      <c r="C11" s="9">
        <v>8781</v>
      </c>
      <c r="D11" s="9">
        <v>11155</v>
      </c>
      <c r="E11" s="9">
        <f t="shared" si="1"/>
        <v>19936</v>
      </c>
      <c r="F11" s="9">
        <v>540</v>
      </c>
      <c r="G11" s="23">
        <f t="shared" si="0"/>
        <v>36.91851851851852</v>
      </c>
    </row>
    <row r="12" spans="1:7" ht="12.75" customHeight="1">
      <c r="A12" s="8">
        <v>7</v>
      </c>
      <c r="B12" s="9" t="s">
        <v>611</v>
      </c>
      <c r="C12" s="9">
        <v>2291</v>
      </c>
      <c r="D12" s="9">
        <v>3173</v>
      </c>
      <c r="E12" s="9">
        <f t="shared" si="1"/>
        <v>5464</v>
      </c>
      <c r="F12" s="9">
        <v>166</v>
      </c>
      <c r="G12" s="23">
        <f t="shared" si="0"/>
        <v>32.91566265060241</v>
      </c>
    </row>
    <row r="13" spans="1:7" ht="12.75" customHeight="1">
      <c r="A13" s="8">
        <v>8</v>
      </c>
      <c r="B13" s="9" t="s">
        <v>612</v>
      </c>
      <c r="C13" s="9">
        <v>9266</v>
      </c>
      <c r="D13" s="9">
        <v>11872</v>
      </c>
      <c r="E13" s="9">
        <f t="shared" si="1"/>
        <v>21138</v>
      </c>
      <c r="F13" s="9">
        <v>652</v>
      </c>
      <c r="G13" s="23">
        <f t="shared" si="0"/>
        <v>32.420245398773005</v>
      </c>
    </row>
    <row r="14" spans="1:7" ht="12.75" customHeight="1">
      <c r="A14" s="8">
        <v>9</v>
      </c>
      <c r="B14" s="9" t="s">
        <v>639</v>
      </c>
      <c r="C14" s="9">
        <v>774</v>
      </c>
      <c r="D14" s="9">
        <v>949</v>
      </c>
      <c r="E14" s="9">
        <f t="shared" si="1"/>
        <v>1723</v>
      </c>
      <c r="F14" s="9">
        <v>59</v>
      </c>
      <c r="G14" s="23">
        <f t="shared" si="0"/>
        <v>29.203389830508474</v>
      </c>
    </row>
    <row r="15" spans="1:7" ht="12.75" customHeight="1">
      <c r="A15" s="8">
        <v>10</v>
      </c>
      <c r="B15" s="9" t="s">
        <v>613</v>
      </c>
      <c r="C15" s="9">
        <v>5566</v>
      </c>
      <c r="D15" s="9">
        <v>7204</v>
      </c>
      <c r="E15" s="9">
        <f t="shared" si="1"/>
        <v>12770</v>
      </c>
      <c r="F15" s="9">
        <v>410</v>
      </c>
      <c r="G15" s="23">
        <f t="shared" si="0"/>
        <v>31.146341463414632</v>
      </c>
    </row>
    <row r="16" spans="1:7" ht="12.75" customHeight="1">
      <c r="A16" s="8">
        <v>11</v>
      </c>
      <c r="B16" s="9" t="s">
        <v>640</v>
      </c>
      <c r="C16" s="9">
        <v>45446</v>
      </c>
      <c r="D16" s="9">
        <v>48197</v>
      </c>
      <c r="E16" s="9">
        <f t="shared" si="1"/>
        <v>93643</v>
      </c>
      <c r="F16" s="9">
        <v>2892</v>
      </c>
      <c r="G16" s="23">
        <f t="shared" si="0"/>
        <v>32.380013831258644</v>
      </c>
    </row>
    <row r="17" spans="1:7" ht="12.75" customHeight="1">
      <c r="A17" s="8">
        <v>12</v>
      </c>
      <c r="B17" s="9" t="s">
        <v>641</v>
      </c>
      <c r="C17" s="9">
        <v>45768</v>
      </c>
      <c r="D17" s="9">
        <v>57636</v>
      </c>
      <c r="E17" s="9">
        <f t="shared" si="1"/>
        <v>103404</v>
      </c>
      <c r="F17" s="9">
        <v>2631</v>
      </c>
      <c r="G17" s="23">
        <f t="shared" si="0"/>
        <v>39.302166476624855</v>
      </c>
    </row>
    <row r="18" spans="1:7" ht="12.75" customHeight="1">
      <c r="A18" s="8">
        <v>13</v>
      </c>
      <c r="B18" s="9" t="s">
        <v>642</v>
      </c>
      <c r="C18" s="9">
        <v>4560</v>
      </c>
      <c r="D18" s="9">
        <v>6033</v>
      </c>
      <c r="E18" s="9">
        <f t="shared" si="1"/>
        <v>10593</v>
      </c>
      <c r="F18" s="9">
        <v>306</v>
      </c>
      <c r="G18" s="23">
        <f t="shared" si="0"/>
        <v>34.61764705882353</v>
      </c>
    </row>
    <row r="19" spans="1:7" ht="12.75" customHeight="1">
      <c r="A19" s="8">
        <v>14</v>
      </c>
      <c r="B19" s="9" t="s">
        <v>643</v>
      </c>
      <c r="C19" s="9">
        <v>74289</v>
      </c>
      <c r="D19" s="9">
        <v>85385</v>
      </c>
      <c r="E19" s="9">
        <f t="shared" si="1"/>
        <v>159674</v>
      </c>
      <c r="F19" s="9">
        <v>4543</v>
      </c>
      <c r="G19" s="23">
        <f t="shared" si="0"/>
        <v>35.14725952014088</v>
      </c>
    </row>
    <row r="20" spans="1:7" ht="12.75" customHeight="1">
      <c r="A20" s="8">
        <v>15</v>
      </c>
      <c r="B20" s="9" t="s">
        <v>614</v>
      </c>
      <c r="C20" s="9">
        <v>12848</v>
      </c>
      <c r="D20" s="9">
        <v>13851</v>
      </c>
      <c r="E20" s="9">
        <f t="shared" si="1"/>
        <v>26699</v>
      </c>
      <c r="F20" s="9">
        <v>829</v>
      </c>
      <c r="G20" s="23">
        <f t="shared" si="0"/>
        <v>32.20627261761158</v>
      </c>
    </row>
    <row r="21" spans="1:7" ht="12.75" customHeight="1">
      <c r="A21" s="8">
        <v>16</v>
      </c>
      <c r="B21" s="9" t="s">
        <v>615</v>
      </c>
      <c r="C21" s="9">
        <v>559</v>
      </c>
      <c r="D21" s="9">
        <v>731</v>
      </c>
      <c r="E21" s="9">
        <f t="shared" si="1"/>
        <v>1290</v>
      </c>
      <c r="F21" s="9">
        <v>47</v>
      </c>
      <c r="G21" s="23">
        <f t="shared" si="0"/>
        <v>27.4468085106383</v>
      </c>
    </row>
    <row r="22" spans="1:7" ht="12.75" customHeight="1">
      <c r="A22" s="8">
        <v>17</v>
      </c>
      <c r="B22" s="9" t="s">
        <v>644</v>
      </c>
      <c r="C22" s="9">
        <v>16668</v>
      </c>
      <c r="D22" s="9">
        <v>17627</v>
      </c>
      <c r="E22" s="9">
        <f t="shared" si="1"/>
        <v>34295</v>
      </c>
      <c r="F22" s="9">
        <v>1040</v>
      </c>
      <c r="G22" s="23">
        <f t="shared" si="0"/>
        <v>32.97596153846154</v>
      </c>
    </row>
    <row r="23" spans="1:7" ht="12.75" customHeight="1">
      <c r="A23" s="8">
        <v>18</v>
      </c>
      <c r="B23" s="9" t="s">
        <v>645</v>
      </c>
      <c r="C23" s="9">
        <v>1066</v>
      </c>
      <c r="D23" s="9">
        <v>1165</v>
      </c>
      <c r="E23" s="9">
        <f t="shared" si="1"/>
        <v>2231</v>
      </c>
      <c r="F23" s="9">
        <v>82</v>
      </c>
      <c r="G23" s="23">
        <f t="shared" si="0"/>
        <v>27.20731707317073</v>
      </c>
    </row>
    <row r="24" spans="1:7" ht="12.75" customHeight="1">
      <c r="A24" s="8">
        <v>19</v>
      </c>
      <c r="B24" s="9" t="s">
        <v>646</v>
      </c>
      <c r="C24" s="9">
        <v>3203</v>
      </c>
      <c r="D24" s="9">
        <v>4196</v>
      </c>
      <c r="E24" s="9">
        <f t="shared" si="1"/>
        <v>7399</v>
      </c>
      <c r="F24" s="9">
        <v>227</v>
      </c>
      <c r="G24" s="23">
        <f t="shared" si="0"/>
        <v>32.59471365638767</v>
      </c>
    </row>
    <row r="25" spans="1:7" ht="12.75" customHeight="1">
      <c r="A25" s="8">
        <v>20</v>
      </c>
      <c r="B25" s="9" t="s">
        <v>647</v>
      </c>
      <c r="C25" s="9">
        <v>1895</v>
      </c>
      <c r="D25" s="9">
        <v>2390</v>
      </c>
      <c r="E25" s="9">
        <f t="shared" si="1"/>
        <v>4285</v>
      </c>
      <c r="F25" s="9">
        <v>152</v>
      </c>
      <c r="G25" s="23">
        <f t="shared" si="0"/>
        <v>28.19078947368421</v>
      </c>
    </row>
    <row r="26" spans="1:7" ht="12.75" customHeight="1">
      <c r="A26" s="8">
        <v>21</v>
      </c>
      <c r="B26" s="9" t="s">
        <v>648</v>
      </c>
      <c r="C26" s="9">
        <v>7722</v>
      </c>
      <c r="D26" s="9">
        <v>10078</v>
      </c>
      <c r="E26" s="9">
        <f t="shared" si="1"/>
        <v>17800</v>
      </c>
      <c r="F26" s="9">
        <v>562</v>
      </c>
      <c r="G26" s="23">
        <f t="shared" si="0"/>
        <v>31.672597864768683</v>
      </c>
    </row>
    <row r="27" spans="1:7" ht="12.75" customHeight="1">
      <c r="A27" s="8">
        <v>22</v>
      </c>
      <c r="B27" s="9" t="s">
        <v>649</v>
      </c>
      <c r="C27" s="9">
        <v>3053</v>
      </c>
      <c r="D27" s="9">
        <v>3790</v>
      </c>
      <c r="E27" s="9">
        <f t="shared" si="1"/>
        <v>6843</v>
      </c>
      <c r="F27" s="9">
        <v>236</v>
      </c>
      <c r="G27" s="23">
        <f t="shared" si="0"/>
        <v>28.99576271186441</v>
      </c>
    </row>
    <row r="28" spans="1:7" ht="12.75" customHeight="1">
      <c r="A28" s="8">
        <v>23</v>
      </c>
      <c r="B28" s="9" t="s">
        <v>650</v>
      </c>
      <c r="C28" s="9">
        <v>544</v>
      </c>
      <c r="D28" s="9">
        <v>652</v>
      </c>
      <c r="E28" s="9">
        <f t="shared" si="1"/>
        <v>1196</v>
      </c>
      <c r="F28" s="9">
        <v>48</v>
      </c>
      <c r="G28" s="23">
        <f t="shared" si="0"/>
        <v>24.916666666666668</v>
      </c>
    </row>
    <row r="29" spans="1:7" ht="12.75" customHeight="1">
      <c r="A29" s="8">
        <v>24</v>
      </c>
      <c r="B29" s="9" t="s">
        <v>651</v>
      </c>
      <c r="C29" s="9">
        <v>2754</v>
      </c>
      <c r="D29" s="9">
        <v>2790</v>
      </c>
      <c r="E29" s="9">
        <f t="shared" si="1"/>
        <v>5544</v>
      </c>
      <c r="F29" s="9">
        <v>208</v>
      </c>
      <c r="G29" s="23">
        <f t="shared" si="0"/>
        <v>26.653846153846153</v>
      </c>
    </row>
    <row r="30" spans="1:7" ht="12.75" customHeight="1">
      <c r="A30" s="8">
        <v>25</v>
      </c>
      <c r="B30" s="9" t="s">
        <v>652</v>
      </c>
      <c r="C30" s="9">
        <v>10963</v>
      </c>
      <c r="D30" s="9">
        <v>10984</v>
      </c>
      <c r="E30" s="9">
        <f t="shared" si="1"/>
        <v>21947</v>
      </c>
      <c r="F30" s="9">
        <v>873</v>
      </c>
      <c r="G30" s="23">
        <f t="shared" si="0"/>
        <v>25.139747995418098</v>
      </c>
    </row>
    <row r="31" spans="1:7" ht="12.75" customHeight="1">
      <c r="A31" s="8">
        <v>26</v>
      </c>
      <c r="B31" s="9" t="s">
        <v>653</v>
      </c>
      <c r="C31" s="9">
        <v>2773</v>
      </c>
      <c r="D31" s="9">
        <v>2995</v>
      </c>
      <c r="E31" s="9">
        <f t="shared" si="1"/>
        <v>5768</v>
      </c>
      <c r="F31" s="9">
        <v>191</v>
      </c>
      <c r="G31" s="23">
        <f t="shared" si="0"/>
        <v>30.198952879581153</v>
      </c>
    </row>
    <row r="32" spans="1:7" ht="12.75" customHeight="1">
      <c r="A32" s="8">
        <v>27</v>
      </c>
      <c r="B32" s="9" t="s">
        <v>616</v>
      </c>
      <c r="C32" s="9">
        <v>893</v>
      </c>
      <c r="D32" s="9">
        <v>1034</v>
      </c>
      <c r="E32" s="9">
        <f t="shared" si="1"/>
        <v>1927</v>
      </c>
      <c r="F32" s="9">
        <v>82</v>
      </c>
      <c r="G32" s="23">
        <f t="shared" si="0"/>
        <v>23.5</v>
      </c>
    </row>
    <row r="33" spans="1:7" ht="12.75" customHeight="1">
      <c r="A33" s="8">
        <v>28</v>
      </c>
      <c r="B33" s="9" t="s">
        <v>617</v>
      </c>
      <c r="C33" s="9">
        <v>1101</v>
      </c>
      <c r="D33" s="9">
        <v>1149</v>
      </c>
      <c r="E33" s="9">
        <f t="shared" si="1"/>
        <v>2250</v>
      </c>
      <c r="F33" s="9">
        <v>70</v>
      </c>
      <c r="G33" s="23">
        <f t="shared" si="0"/>
        <v>32.142857142857146</v>
      </c>
    </row>
    <row r="34" spans="1:7" ht="12.75" customHeight="1">
      <c r="A34" s="8">
        <v>29</v>
      </c>
      <c r="B34" s="9" t="s">
        <v>618</v>
      </c>
      <c r="C34" s="9">
        <v>1558</v>
      </c>
      <c r="D34" s="9">
        <v>1527</v>
      </c>
      <c r="E34" s="9">
        <f t="shared" si="1"/>
        <v>3085</v>
      </c>
      <c r="F34" s="9">
        <v>96</v>
      </c>
      <c r="G34" s="23">
        <f t="shared" si="0"/>
        <v>32.135416666666664</v>
      </c>
    </row>
    <row r="35" spans="1:7" ht="12.75" customHeight="1">
      <c r="A35" s="11">
        <v>30</v>
      </c>
      <c r="B35" s="12" t="s">
        <v>619</v>
      </c>
      <c r="C35" s="12">
        <v>408</v>
      </c>
      <c r="D35" s="12">
        <v>434</v>
      </c>
      <c r="E35" s="12">
        <f t="shared" si="1"/>
        <v>842</v>
      </c>
      <c r="F35" s="12">
        <v>39</v>
      </c>
      <c r="G35" s="25">
        <f t="shared" si="0"/>
        <v>21.58974358974359</v>
      </c>
    </row>
    <row r="36" spans="1:7" ht="12.75" customHeight="1">
      <c r="A36" s="177" t="s">
        <v>625</v>
      </c>
      <c r="B36" s="178"/>
      <c r="C36" s="14">
        <f>SUM(C6:C35)</f>
        <v>316980</v>
      </c>
      <c r="D36" s="14">
        <f>SUM(D6:D35)</f>
        <v>381324</v>
      </c>
      <c r="E36" s="14">
        <f>SUM(E6:E35)</f>
        <v>698304</v>
      </c>
      <c r="F36" s="14">
        <f>SUM(F6:F35)</f>
        <v>20915</v>
      </c>
      <c r="G36" s="33">
        <f t="shared" si="0"/>
        <v>33.38771216830026</v>
      </c>
    </row>
    <row r="37" spans="1:7" ht="12.75" customHeight="1">
      <c r="A37" s="177" t="s">
        <v>629</v>
      </c>
      <c r="B37" s="178"/>
      <c r="C37" s="16">
        <f>C36/E36*100</f>
        <v>45.3928375034369</v>
      </c>
      <c r="D37" s="16">
        <f>D36/E36*100</f>
        <v>54.6071624965631</v>
      </c>
      <c r="E37" s="14"/>
      <c r="F37" s="16"/>
      <c r="G37" s="33"/>
    </row>
    <row r="38" ht="3.75" customHeight="1"/>
    <row r="39" spans="1:7" ht="12.75" customHeight="1">
      <c r="A39" s="203" t="s">
        <v>654</v>
      </c>
      <c r="B39" s="204"/>
      <c r="C39" s="195" t="s">
        <v>675</v>
      </c>
      <c r="D39" s="195"/>
      <c r="E39" s="195"/>
      <c r="F39" s="173" t="s">
        <v>676</v>
      </c>
      <c r="G39" s="175" t="s">
        <v>760</v>
      </c>
    </row>
    <row r="40" spans="1:7" ht="12.75" customHeight="1">
      <c r="A40" s="205"/>
      <c r="B40" s="206"/>
      <c r="C40" s="29" t="s">
        <v>680</v>
      </c>
      <c r="D40" s="29" t="s">
        <v>681</v>
      </c>
      <c r="E40" s="29" t="s">
        <v>625</v>
      </c>
      <c r="F40" s="174"/>
      <c r="G40" s="176"/>
    </row>
    <row r="41" spans="1:7" ht="12.75" customHeight="1">
      <c r="A41" s="201" t="s">
        <v>626</v>
      </c>
      <c r="B41" s="202"/>
      <c r="C41" s="34">
        <v>120374</v>
      </c>
      <c r="D41" s="35">
        <v>171234</v>
      </c>
      <c r="E41" s="35">
        <f>C41+D41</f>
        <v>291608</v>
      </c>
      <c r="F41" s="35">
        <v>7206</v>
      </c>
      <c r="G41" s="21">
        <f>E41/F41</f>
        <v>40.467388287538164</v>
      </c>
    </row>
    <row r="42" spans="1:7" ht="12.75" customHeight="1">
      <c r="A42" s="207" t="s">
        <v>655</v>
      </c>
      <c r="B42" s="208"/>
      <c r="C42" s="36">
        <v>196606</v>
      </c>
      <c r="D42" s="37">
        <v>210090</v>
      </c>
      <c r="E42" s="37">
        <f>C42+D42</f>
        <v>406696</v>
      </c>
      <c r="F42" s="37">
        <v>13709</v>
      </c>
      <c r="G42" s="25">
        <f>E42/F42</f>
        <v>29.66635057261653</v>
      </c>
    </row>
  </sheetData>
  <mergeCells count="13">
    <mergeCell ref="A42:B42"/>
    <mergeCell ref="A36:B36"/>
    <mergeCell ref="A4:A5"/>
    <mergeCell ref="B4:B5"/>
    <mergeCell ref="A37:B37"/>
    <mergeCell ref="F4:F5"/>
    <mergeCell ref="G4:G5"/>
    <mergeCell ref="A41:B41"/>
    <mergeCell ref="A39:B40"/>
    <mergeCell ref="C39:E39"/>
    <mergeCell ref="C4:E4"/>
    <mergeCell ref="F39:F40"/>
    <mergeCell ref="G39:G40"/>
  </mergeCells>
  <printOptions/>
  <pageMargins left="0.71" right="0.39" top="0.59" bottom="0.59" header="0.32" footer="0.38"/>
  <pageSetup fitToHeight="1" fitToWidth="1" horizontalDpi="600" verticalDpi="600" orientation="portrait" paperSize="11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3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8" width="5.7109375" style="4" customWidth="1"/>
    <col min="9" max="16384" width="9.140625" style="4" customWidth="1"/>
  </cols>
  <sheetData>
    <row r="1" spans="1:2" ht="12.75" customHeight="1">
      <c r="A1" s="1" t="s">
        <v>702</v>
      </c>
      <c r="B1" s="1" t="s">
        <v>685</v>
      </c>
    </row>
    <row r="2" spans="1:2" ht="12.75" customHeight="1">
      <c r="A2" s="1"/>
      <c r="B2" s="1" t="s">
        <v>665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686</v>
      </c>
      <c r="D4" s="195"/>
      <c r="E4" s="195" t="s">
        <v>689</v>
      </c>
      <c r="F4" s="195"/>
      <c r="G4" s="195" t="s">
        <v>690</v>
      </c>
      <c r="H4" s="193"/>
    </row>
    <row r="5" spans="1:8" ht="22.5" customHeight="1">
      <c r="A5" s="180"/>
      <c r="B5" s="182"/>
      <c r="C5" s="29" t="s">
        <v>687</v>
      </c>
      <c r="D5" s="29" t="s">
        <v>688</v>
      </c>
      <c r="E5" s="29" t="s">
        <v>691</v>
      </c>
      <c r="F5" s="29" t="s">
        <v>688</v>
      </c>
      <c r="G5" s="29" t="s">
        <v>692</v>
      </c>
      <c r="H5" s="30" t="s">
        <v>688</v>
      </c>
    </row>
    <row r="6" spans="1:8" ht="12.75" customHeight="1">
      <c r="A6" s="5">
        <v>1</v>
      </c>
      <c r="B6" s="6" t="s">
        <v>635</v>
      </c>
      <c r="C6" s="6">
        <v>679858.5099816713</v>
      </c>
      <c r="D6" s="20">
        <f>'2.5'!R6/'2.4'!C6*100</f>
        <v>16.846887744787928</v>
      </c>
      <c r="E6" s="6">
        <v>320510.81163654354</v>
      </c>
      <c r="F6" s="22">
        <f>'2.6'!I6/'2.4'!E6*100</f>
        <v>19.516970326397505</v>
      </c>
      <c r="G6" s="6">
        <v>310895.48728744726</v>
      </c>
      <c r="H6" s="23">
        <f>'2.7'!I6/'2.4'!G6*100</f>
        <v>9.340759575950436</v>
      </c>
    </row>
    <row r="7" spans="1:8" ht="12.75" customHeight="1">
      <c r="A7" s="8">
        <v>2</v>
      </c>
      <c r="B7" s="9" t="s">
        <v>636</v>
      </c>
      <c r="C7" s="9">
        <v>1880561.8034633293</v>
      </c>
      <c r="D7" s="22">
        <f>'2.5'!R7/'2.4'!C7*100</f>
        <v>4.202308047226112</v>
      </c>
      <c r="E7" s="9">
        <v>954909.8126997721</v>
      </c>
      <c r="F7" s="22">
        <f>'2.6'!I7/'2.4'!E7*100</f>
        <v>15.646922674044866</v>
      </c>
      <c r="G7" s="9">
        <v>926262.518318779</v>
      </c>
      <c r="H7" s="23">
        <f>'2.7'!I7/'2.4'!G7*100</f>
        <v>5.191724705355061</v>
      </c>
    </row>
    <row r="8" spans="1:8" ht="12.75" customHeight="1">
      <c r="A8" s="8">
        <v>3</v>
      </c>
      <c r="B8" s="9" t="s">
        <v>637</v>
      </c>
      <c r="C8" s="9">
        <v>691629.3090348229</v>
      </c>
      <c r="D8" s="22">
        <f>'2.5'!R8/'2.4'!C8*100</f>
        <v>2.060207659488094</v>
      </c>
      <c r="E8" s="9">
        <v>356059.7937882916</v>
      </c>
      <c r="F8" s="22">
        <f>'2.6'!I8/'2.4'!E8*100</f>
        <v>17.24120528938493</v>
      </c>
      <c r="G8" s="9">
        <v>345377.9999746428</v>
      </c>
      <c r="H8" s="23">
        <f>'2.7'!I8/'2.4'!G8*100</f>
        <v>6.268783767810801</v>
      </c>
    </row>
    <row r="9" spans="1:8" ht="12.75" customHeight="1">
      <c r="A9" s="8">
        <v>4</v>
      </c>
      <c r="B9" s="9" t="s">
        <v>609</v>
      </c>
      <c r="C9" s="9">
        <v>671734.879584155</v>
      </c>
      <c r="D9" s="22">
        <f>'2.5'!R9/'2.4'!C9*100</f>
        <v>5.248796969099901</v>
      </c>
      <c r="E9" s="9">
        <v>319047.4314898685</v>
      </c>
      <c r="F9" s="22">
        <f>'2.6'!I9/'2.4'!E9*100</f>
        <v>19.135712741802386</v>
      </c>
      <c r="G9" s="9">
        <v>309476.00854517246</v>
      </c>
      <c r="H9" s="23">
        <f>'2.7'!I9/'2.4'!G9*100</f>
        <v>5.129638344060139</v>
      </c>
    </row>
    <row r="10" spans="1:8" ht="12.75" customHeight="1">
      <c r="A10" s="8">
        <v>5</v>
      </c>
      <c r="B10" s="9" t="s">
        <v>610</v>
      </c>
      <c r="C10" s="9">
        <v>417904.1962247687</v>
      </c>
      <c r="D10" s="22">
        <f>'2.5'!R10/'2.4'!C10*100</f>
        <v>33.63450313966222</v>
      </c>
      <c r="E10" s="9">
        <v>186540.96943122838</v>
      </c>
      <c r="F10" s="22">
        <f>'2.6'!I10/'2.4'!E10*100</f>
        <v>17.257871071517357</v>
      </c>
      <c r="G10" s="9">
        <v>180944.74034829153</v>
      </c>
      <c r="H10" s="23">
        <f>'2.7'!I10/'2.4'!G10*100</f>
        <v>6.5782514468718505</v>
      </c>
    </row>
    <row r="11" spans="1:8" ht="12.75" customHeight="1">
      <c r="A11" s="8">
        <v>6</v>
      </c>
      <c r="B11" s="9" t="s">
        <v>638</v>
      </c>
      <c r="C11" s="9">
        <v>1153498.3730248075</v>
      </c>
      <c r="D11" s="22">
        <f>'2.5'!R11/'2.4'!C11*100</f>
        <v>4.880891149621862</v>
      </c>
      <c r="E11" s="9">
        <v>574986.7138648236</v>
      </c>
      <c r="F11" s="22">
        <f>'2.6'!I11/'2.4'!E11*100</f>
        <v>8.914814684231247</v>
      </c>
      <c r="G11" s="9">
        <v>557737.1124488788</v>
      </c>
      <c r="H11" s="23">
        <f>'2.7'!I11/'2.4'!G11*100</f>
        <v>3.5744438652228467</v>
      </c>
    </row>
    <row r="12" spans="1:8" ht="12.75" customHeight="1">
      <c r="A12" s="8">
        <v>7</v>
      </c>
      <c r="B12" s="9" t="s">
        <v>611</v>
      </c>
      <c r="C12" s="9">
        <v>262347.1084015009</v>
      </c>
      <c r="D12" s="22">
        <f>'2.5'!R12/'2.4'!C12*100</f>
        <v>4.865691136364349</v>
      </c>
      <c r="E12" s="9">
        <v>120669.45363665363</v>
      </c>
      <c r="F12" s="22">
        <f>'2.6'!I12/'2.4'!E12*100</f>
        <v>7.875232474835239</v>
      </c>
      <c r="G12" s="9">
        <v>117049.37002755402</v>
      </c>
      <c r="H12" s="23">
        <f>'2.7'!I12/'2.4'!G12*100</f>
        <v>4.668115683761259</v>
      </c>
    </row>
    <row r="13" spans="1:8" ht="12.75" customHeight="1">
      <c r="A13" s="8">
        <v>8</v>
      </c>
      <c r="B13" s="9" t="s">
        <v>612</v>
      </c>
      <c r="C13" s="9">
        <v>1119933.4682713954</v>
      </c>
      <c r="D13" s="22">
        <f>'2.5'!R13/'2.4'!C13*100</f>
        <v>7.366687605768305</v>
      </c>
      <c r="E13" s="9">
        <v>577691.8284370701</v>
      </c>
      <c r="F13" s="22">
        <f>'2.6'!I13/'2.4'!E13*100</f>
        <v>13.630796927323654</v>
      </c>
      <c r="G13" s="9">
        <v>560361.073583958</v>
      </c>
      <c r="H13" s="23">
        <f>'2.7'!I13/'2.4'!G13*100</f>
        <v>3.772210632834568</v>
      </c>
    </row>
    <row r="14" spans="1:8" ht="12.75" customHeight="1">
      <c r="A14" s="8">
        <v>9</v>
      </c>
      <c r="B14" s="9" t="s">
        <v>639</v>
      </c>
      <c r="C14" s="9">
        <v>129440.47408969613</v>
      </c>
      <c r="D14" s="22">
        <f>'2.5'!R14/'2.4'!C14*100</f>
        <v>3.6317852148335215</v>
      </c>
      <c r="E14" s="9">
        <v>64886.86816734096</v>
      </c>
      <c r="F14" s="22">
        <f>'2.6'!I14/'2.4'!E14*100</f>
        <v>7.536193590648976</v>
      </c>
      <c r="G14" s="9">
        <v>62940.26212232073</v>
      </c>
      <c r="H14" s="23">
        <f>'2.7'!I14/'2.4'!G14*100</f>
        <v>2.737516403492966</v>
      </c>
    </row>
    <row r="15" spans="1:8" ht="12.75" customHeight="1">
      <c r="A15" s="8">
        <v>10</v>
      </c>
      <c r="B15" s="9" t="s">
        <v>613</v>
      </c>
      <c r="C15" s="9">
        <v>1057649.6695803076</v>
      </c>
      <c r="D15" s="22">
        <f>'2.5'!R15/'2.4'!C15*100</f>
        <v>8.97839830439144</v>
      </c>
      <c r="E15" s="9">
        <v>621707.9229079854</v>
      </c>
      <c r="F15" s="22">
        <f>'2.6'!I15/'2.4'!E15*100</f>
        <v>6.31309310269301</v>
      </c>
      <c r="G15" s="9">
        <v>603056.6852207459</v>
      </c>
      <c r="H15" s="23">
        <f>'2.7'!I15/'2.4'!G15*100</f>
        <v>2.1175455496900106</v>
      </c>
    </row>
    <row r="16" spans="1:8" ht="12.75" customHeight="1">
      <c r="A16" s="8">
        <v>11</v>
      </c>
      <c r="B16" s="9" t="s">
        <v>640</v>
      </c>
      <c r="C16" s="9">
        <v>4700501.24543435</v>
      </c>
      <c r="D16" s="22">
        <f>'2.5'!R16/'2.4'!C16*100</f>
        <v>9.99806138667608</v>
      </c>
      <c r="E16" s="9">
        <v>2443511.021063881</v>
      </c>
      <c r="F16" s="22">
        <f>'2.6'!I16/'2.4'!E16*100</f>
        <v>13.925985889429061</v>
      </c>
      <c r="G16" s="9">
        <v>2370205.6904319646</v>
      </c>
      <c r="H16" s="23">
        <f>'2.7'!I16/'2.4'!G16*100</f>
        <v>3.9508385444359377</v>
      </c>
    </row>
    <row r="17" spans="1:8" ht="12.75" customHeight="1">
      <c r="A17" s="8">
        <v>12</v>
      </c>
      <c r="B17" s="9" t="s">
        <v>641</v>
      </c>
      <c r="C17" s="9">
        <v>4074982.7459310372</v>
      </c>
      <c r="D17" s="22">
        <f>'2.5'!R17/'2.4'!C17*100</f>
        <v>12.811857928019688</v>
      </c>
      <c r="E17" s="9">
        <v>2154818.5359665444</v>
      </c>
      <c r="F17" s="22">
        <f>'2.6'!I17/'2.4'!E17*100</f>
        <v>16.33404363871987</v>
      </c>
      <c r="G17" s="9">
        <v>2090173.9798875481</v>
      </c>
      <c r="H17" s="23">
        <f>'2.7'!I17/'2.4'!G17*100</f>
        <v>4.947147988396792</v>
      </c>
    </row>
    <row r="18" spans="1:8" ht="12.75" customHeight="1">
      <c r="A18" s="8">
        <v>13</v>
      </c>
      <c r="B18" s="9" t="s">
        <v>642</v>
      </c>
      <c r="C18" s="9">
        <v>287345.371603718</v>
      </c>
      <c r="D18" s="22">
        <f>'2.5'!R18/'2.4'!C18*100</f>
        <v>3.8538988598265314</v>
      </c>
      <c r="E18" s="9">
        <v>181810.40188420328</v>
      </c>
      <c r="F18" s="22">
        <f>'2.6'!I18/'2.4'!E18*100</f>
        <v>9.222794640033683</v>
      </c>
      <c r="G18" s="9">
        <v>176356.08982767718</v>
      </c>
      <c r="H18" s="23">
        <f>'2.7'!I18/'2.4'!G18*100</f>
        <v>6.006597226299776</v>
      </c>
    </row>
    <row r="19" spans="1:8" ht="12.75" customHeight="1">
      <c r="A19" s="8">
        <v>14</v>
      </c>
      <c r="B19" s="9" t="s">
        <v>643</v>
      </c>
      <c r="C19" s="9">
        <v>4057963.908269967</v>
      </c>
      <c r="D19" s="22">
        <f>'2.5'!R19/'2.4'!C19*100</f>
        <v>25.32489256263812</v>
      </c>
      <c r="E19" s="9">
        <v>2169055.1041897605</v>
      </c>
      <c r="F19" s="22">
        <f>'2.6'!I19/'2.4'!E19*100</f>
        <v>18.882968865514243</v>
      </c>
      <c r="G19" s="9">
        <v>2103983.451064068</v>
      </c>
      <c r="H19" s="23">
        <f>'2.7'!I19/'2.4'!G19*100</f>
        <v>7.589128133077592</v>
      </c>
    </row>
    <row r="20" spans="1:8" ht="12.75" customHeight="1">
      <c r="A20" s="8">
        <v>15</v>
      </c>
      <c r="B20" s="9" t="s">
        <v>614</v>
      </c>
      <c r="C20" s="9">
        <v>1148814.7228200051</v>
      </c>
      <c r="D20" s="22">
        <f>'2.5'!R20/'2.4'!C20*100</f>
        <v>11.737053618969513</v>
      </c>
      <c r="E20" s="9">
        <v>548870.7620297839</v>
      </c>
      <c r="F20" s="22">
        <f>'2.6'!I20/'2.4'!E20*100</f>
        <v>20.108012238045035</v>
      </c>
      <c r="G20" s="9">
        <v>532404.6391688904</v>
      </c>
      <c r="H20" s="23">
        <f>'2.7'!I20/'2.4'!G20*100</f>
        <v>5.014794769947617</v>
      </c>
    </row>
    <row r="21" spans="1:8" ht="12.75" customHeight="1">
      <c r="A21" s="8">
        <v>16</v>
      </c>
      <c r="B21" s="9" t="s">
        <v>615</v>
      </c>
      <c r="C21" s="9">
        <v>303311.6687269632</v>
      </c>
      <c r="D21" s="22">
        <f>'2.5'!R21/'2.4'!C21*100</f>
        <v>2.3507173429645802</v>
      </c>
      <c r="E21" s="9">
        <v>174364.3349305674</v>
      </c>
      <c r="F21" s="22">
        <f>'2.6'!I21/'2.4'!E21*100</f>
        <v>1.502027350399895</v>
      </c>
      <c r="G21" s="9">
        <v>169133.40488265036</v>
      </c>
      <c r="H21" s="23">
        <f>'2.7'!I21/'2.4'!G21*100</f>
        <v>0.7627115417531145</v>
      </c>
    </row>
    <row r="22" spans="1:8" ht="12.75" customHeight="1">
      <c r="A22" s="8">
        <v>17</v>
      </c>
      <c r="B22" s="9" t="s">
        <v>644</v>
      </c>
      <c r="C22" s="9">
        <v>641539.4303853487</v>
      </c>
      <c r="D22" s="22">
        <f>'2.5'!R22/'2.4'!C22*100</f>
        <v>9.641652105911248</v>
      </c>
      <c r="E22" s="9">
        <v>285007.1636336664</v>
      </c>
      <c r="F22" s="22">
        <f>'2.6'!I22/'2.4'!E22*100</f>
        <v>24.227110336339493</v>
      </c>
      <c r="G22" s="9">
        <v>276456.9487246564</v>
      </c>
      <c r="H22" s="23">
        <f>'2.7'!I22/'2.4'!G22*100</f>
        <v>12.405186470518736</v>
      </c>
    </row>
    <row r="23" spans="1:8" ht="12.75" customHeight="1">
      <c r="A23" s="8">
        <v>18</v>
      </c>
      <c r="B23" s="9" t="s">
        <v>645</v>
      </c>
      <c r="C23" s="9">
        <v>590441.5299646552</v>
      </c>
      <c r="D23" s="22">
        <f>'2.5'!R23/'2.4'!C23*100</f>
        <v>2.1057123134181057</v>
      </c>
      <c r="E23" s="9">
        <v>274582.7130765482</v>
      </c>
      <c r="F23" s="22">
        <f>'2.6'!I23/'2.4'!E23*100</f>
        <v>1.7958158926870738</v>
      </c>
      <c r="G23" s="9">
        <v>266345.23168425175</v>
      </c>
      <c r="H23" s="23">
        <f>'2.7'!I23/'2.4'!G23*100</f>
        <v>0.837634669069209</v>
      </c>
    </row>
    <row r="24" spans="1:8" ht="12.75" customHeight="1">
      <c r="A24" s="8">
        <v>19</v>
      </c>
      <c r="B24" s="9" t="s">
        <v>646</v>
      </c>
      <c r="C24" s="9">
        <v>644250.9297232827</v>
      </c>
      <c r="D24" s="22">
        <f>'2.5'!R24/'2.4'!C24*100</f>
        <v>5.001933022252869</v>
      </c>
      <c r="E24" s="9">
        <v>310887.1196213841</v>
      </c>
      <c r="F24" s="22">
        <f>'2.6'!I24/'2.4'!E24*100</f>
        <v>6.816943727295629</v>
      </c>
      <c r="G24" s="9">
        <v>301560.50603274256</v>
      </c>
      <c r="H24" s="23">
        <f>'2.7'!I24/'2.4'!G24*100</f>
        <v>2.45357062744703</v>
      </c>
    </row>
    <row r="25" spans="1:8" ht="12.75" customHeight="1">
      <c r="A25" s="8">
        <v>20</v>
      </c>
      <c r="B25" s="9" t="s">
        <v>647</v>
      </c>
      <c r="C25" s="9">
        <v>288241.2384782979</v>
      </c>
      <c r="D25" s="22">
        <f>'2.5'!R25/'2.4'!C25*100</f>
        <v>9.707840608694445</v>
      </c>
      <c r="E25" s="9">
        <v>138946.07003299968</v>
      </c>
      <c r="F25" s="22">
        <f>'2.6'!I25/'2.4'!E25*100</f>
        <v>10.257217060270328</v>
      </c>
      <c r="G25" s="9">
        <v>134777.6879320097</v>
      </c>
      <c r="H25" s="23">
        <f>'2.7'!I25/'2.4'!G25*100</f>
        <v>3.1793096214572416</v>
      </c>
    </row>
    <row r="26" spans="1:8" ht="12.75" customHeight="1">
      <c r="A26" s="8">
        <v>21</v>
      </c>
      <c r="B26" s="9" t="s">
        <v>648</v>
      </c>
      <c r="C26" s="9">
        <v>422494.39936264296</v>
      </c>
      <c r="D26" s="22">
        <f>'2.5'!R26/'2.4'!C26*100</f>
        <v>17.085670273711727</v>
      </c>
      <c r="E26" s="9">
        <v>210247.62967004694</v>
      </c>
      <c r="F26" s="22">
        <f>'2.6'!I26/'2.4'!E26*100</f>
        <v>23.110367558603805</v>
      </c>
      <c r="G26" s="9">
        <v>203940.20077994553</v>
      </c>
      <c r="H26" s="23">
        <f>'2.7'!I26/'2.4'!G26*100</f>
        <v>8.728048678939206</v>
      </c>
    </row>
    <row r="27" spans="1:8" ht="12.75" customHeight="1">
      <c r="A27" s="8">
        <v>22</v>
      </c>
      <c r="B27" s="9" t="s">
        <v>649</v>
      </c>
      <c r="C27" s="9">
        <v>348366.0123065256</v>
      </c>
      <c r="D27" s="22">
        <f>'2.5'!R27/'2.4'!C27*100</f>
        <v>3.3381557296604747</v>
      </c>
      <c r="E27" s="9">
        <v>185541.6938241589</v>
      </c>
      <c r="F27" s="22">
        <f>'2.6'!I27/'2.4'!E27*100</f>
        <v>8.014910122623709</v>
      </c>
      <c r="G27" s="9">
        <v>179975.44300943412</v>
      </c>
      <c r="H27" s="23">
        <f>'2.7'!I27/'2.4'!G27*100</f>
        <v>3.8021853901708673</v>
      </c>
    </row>
    <row r="28" spans="1:8" ht="12.75" customHeight="1">
      <c r="A28" s="8">
        <v>23</v>
      </c>
      <c r="B28" s="9" t="s">
        <v>650</v>
      </c>
      <c r="C28" s="9">
        <v>207318.2690428879</v>
      </c>
      <c r="D28" s="22">
        <f>'2.5'!R28/'2.4'!C28*100</f>
        <v>1.9814944524499087</v>
      </c>
      <c r="E28" s="9">
        <v>136342.47549483262</v>
      </c>
      <c r="F28" s="22">
        <f>'2.6'!I28/'2.4'!E28*100</f>
        <v>2.283220976223204</v>
      </c>
      <c r="G28" s="9">
        <v>132252.20122998764</v>
      </c>
      <c r="H28" s="23">
        <f>'2.7'!I28/'2.4'!G28*100</f>
        <v>0.90433277395523</v>
      </c>
    </row>
    <row r="29" spans="1:8" ht="12.75" customHeight="1">
      <c r="A29" s="8">
        <v>24</v>
      </c>
      <c r="B29" s="9" t="s">
        <v>651</v>
      </c>
      <c r="C29" s="9">
        <v>301416.7174933915</v>
      </c>
      <c r="D29" s="22">
        <f>'2.5'!R29/'2.4'!C29*100</f>
        <v>2.551616932185795</v>
      </c>
      <c r="E29" s="9">
        <v>160197.34448384965</v>
      </c>
      <c r="F29" s="22">
        <f>'2.6'!I29/'2.4'!E29*100</f>
        <v>10.307911191165072</v>
      </c>
      <c r="G29" s="9">
        <v>155391.42414933417</v>
      </c>
      <c r="H29" s="23">
        <f>'2.7'!I29/'2.4'!G29*100</f>
        <v>3.5677644569832303</v>
      </c>
    </row>
    <row r="30" spans="1:8" ht="12.75" customHeight="1">
      <c r="A30" s="8">
        <v>25</v>
      </c>
      <c r="B30" s="9" t="s">
        <v>652</v>
      </c>
      <c r="C30" s="9">
        <v>1149950.7733687935</v>
      </c>
      <c r="D30" s="22">
        <f>'2.5'!R30/'2.4'!C30*100</f>
        <v>5.3457070879577016</v>
      </c>
      <c r="E30" s="9">
        <v>574443.4694989467</v>
      </c>
      <c r="F30" s="22">
        <f>'2.6'!I30/'2.4'!E30*100</f>
        <v>9.754658721923679</v>
      </c>
      <c r="G30" s="9">
        <v>557210.1654139783</v>
      </c>
      <c r="H30" s="23">
        <f>'2.7'!I30/'2.4'!G30*100</f>
        <v>3.9387292914325274</v>
      </c>
    </row>
    <row r="31" spans="1:8" ht="12.75" customHeight="1">
      <c r="A31" s="8">
        <v>26</v>
      </c>
      <c r="B31" s="9" t="s">
        <v>653</v>
      </c>
      <c r="C31" s="9">
        <v>309344.24804828124</v>
      </c>
      <c r="D31" s="22">
        <f>'2.5'!R31/'2.4'!C31*100</f>
        <v>2.4623053598239744</v>
      </c>
      <c r="E31" s="9">
        <v>140056.15818809095</v>
      </c>
      <c r="F31" s="22">
        <f>'2.6'!I31/'2.4'!E31*100</f>
        <v>10.918477414940464</v>
      </c>
      <c r="G31" s="9">
        <v>135854.47344244822</v>
      </c>
      <c r="H31" s="23">
        <f>'2.7'!I31/'2.4'!G31*100</f>
        <v>4.245719595272281</v>
      </c>
    </row>
    <row r="32" spans="1:8" ht="12.75" customHeight="1">
      <c r="A32" s="8">
        <v>27</v>
      </c>
      <c r="B32" s="9" t="s">
        <v>616</v>
      </c>
      <c r="C32" s="9">
        <v>137058.90978738054</v>
      </c>
      <c r="D32" s="22">
        <f>'2.5'!R32/'2.4'!C32*100</f>
        <v>3.0111139847837793</v>
      </c>
      <c r="E32" s="9">
        <v>48564.108849100456</v>
      </c>
      <c r="F32" s="22">
        <f>'2.6'!I32/'2.4'!E32*100</f>
        <v>9.430832992799445</v>
      </c>
      <c r="G32" s="9">
        <v>47107.18558362744</v>
      </c>
      <c r="H32" s="23">
        <f>'2.7'!I32/'2.4'!G32*100</f>
        <v>4.090671043336004</v>
      </c>
    </row>
    <row r="33" spans="1:8" ht="12.75" customHeight="1">
      <c r="A33" s="8">
        <v>28</v>
      </c>
      <c r="B33" s="9" t="s">
        <v>617</v>
      </c>
      <c r="C33" s="9">
        <v>188631.11675188798</v>
      </c>
      <c r="D33" s="22">
        <f>'2.5'!R33/'2.4'!C33*100</f>
        <v>5.190023877596544</v>
      </c>
      <c r="E33" s="9">
        <v>100258.10907006428</v>
      </c>
      <c r="F33" s="22">
        <f>'2.6'!I33/'2.4'!E33*100</f>
        <v>5.9067541318393255</v>
      </c>
      <c r="G33" s="9">
        <v>97250.36579796235</v>
      </c>
      <c r="H33" s="23">
        <f>'2.7'!I33/'2.4'!G33*100</f>
        <v>2.3136159761849897</v>
      </c>
    </row>
    <row r="34" spans="1:8" ht="12.75" customHeight="1">
      <c r="A34" s="8">
        <v>29</v>
      </c>
      <c r="B34" s="9" t="s">
        <v>618</v>
      </c>
      <c r="C34" s="9">
        <v>190280.5864250667</v>
      </c>
      <c r="D34" s="22">
        <f>'2.5'!R34/'2.4'!C34*100</f>
        <v>3.503247559427246</v>
      </c>
      <c r="E34" s="9">
        <v>63401.875914607896</v>
      </c>
      <c r="F34" s="22">
        <f>'2.6'!I34/'2.4'!E34*100</f>
        <v>12.886054051466353</v>
      </c>
      <c r="G34" s="9">
        <v>61499.81963716966</v>
      </c>
      <c r="H34" s="23">
        <f>'2.7'!I34/'2.4'!G34*100</f>
        <v>5.016274873976163</v>
      </c>
    </row>
    <row r="35" spans="1:8" ht="12.75" customHeight="1">
      <c r="A35" s="11">
        <v>30</v>
      </c>
      <c r="B35" s="12" t="s">
        <v>619</v>
      </c>
      <c r="C35" s="12">
        <v>373426.0265791404</v>
      </c>
      <c r="D35" s="24">
        <f>'2.5'!R35/'2.4'!C35*100</f>
        <v>1.2157695706402067</v>
      </c>
      <c r="E35" s="12">
        <v>143173.6120079756</v>
      </c>
      <c r="F35" s="24">
        <f>'2.6'!I35/'2.4'!E35*100</f>
        <v>1.6776834545923132</v>
      </c>
      <c r="G35" s="12">
        <v>138878.40364773633</v>
      </c>
      <c r="H35" s="25">
        <f>'2.7'!I35/'2.4'!G35*100</f>
        <v>0.6062857707781006</v>
      </c>
    </row>
    <row r="36" spans="1:8" ht="12.75" customHeight="1">
      <c r="A36" s="177" t="s">
        <v>625</v>
      </c>
      <c r="B36" s="178"/>
      <c r="C36" s="14">
        <f>SUM(C6:C35)</f>
        <v>28430237.642160073</v>
      </c>
      <c r="D36" s="31">
        <f>'2.5'!R36/'2.4'!C36*100</f>
        <v>11.016214635348513</v>
      </c>
      <c r="E36" s="14">
        <f>SUM(E6:E35)</f>
        <v>14541091.309490591</v>
      </c>
      <c r="F36" s="31">
        <f>'2.6'!I36/'2.4'!E36*100</f>
        <v>14.213149178501396</v>
      </c>
      <c r="G36" s="14">
        <f>SUM(G6:G35)</f>
        <v>14104858.570205875</v>
      </c>
      <c r="H36" s="33">
        <f>'2.7'!I36/'2.4'!G36*100</f>
        <v>4.950804692753524</v>
      </c>
    </row>
    <row r="37" ht="3.75" customHeight="1"/>
    <row r="38" spans="1:8" ht="12.75" customHeight="1">
      <c r="A38" s="197" t="s">
        <v>654</v>
      </c>
      <c r="B38" s="198"/>
      <c r="C38" s="195" t="s">
        <v>686</v>
      </c>
      <c r="D38" s="195"/>
      <c r="E38" s="195" t="s">
        <v>689</v>
      </c>
      <c r="F38" s="195"/>
      <c r="G38" s="195" t="s">
        <v>690</v>
      </c>
      <c r="H38" s="193"/>
    </row>
    <row r="39" spans="1:8" ht="22.5" customHeight="1">
      <c r="A39" s="199"/>
      <c r="B39" s="200"/>
      <c r="C39" s="29" t="s">
        <v>687</v>
      </c>
      <c r="D39" s="29" t="s">
        <v>688</v>
      </c>
      <c r="E39" s="29" t="s">
        <v>691</v>
      </c>
      <c r="F39" s="29" t="s">
        <v>688</v>
      </c>
      <c r="G39" s="29" t="s">
        <v>692</v>
      </c>
      <c r="H39" s="30" t="s">
        <v>688</v>
      </c>
    </row>
    <row r="40" spans="1:8" ht="12.75" customHeight="1">
      <c r="A40" s="188" t="s">
        <v>626</v>
      </c>
      <c r="B40" s="189"/>
      <c r="C40" s="6">
        <v>28430237.642160073</v>
      </c>
      <c r="D40" s="22">
        <f>'2.5'!R41/'2.4'!C40*100</f>
        <v>1.065101895423316</v>
      </c>
      <c r="E40" s="6">
        <v>14541091.309490591</v>
      </c>
      <c r="F40" s="20">
        <f>'2.6'!I41/'2.4'!E40*100</f>
        <v>3.4971309180082075</v>
      </c>
      <c r="G40" s="6">
        <v>14104858.570205875</v>
      </c>
      <c r="H40" s="21">
        <f>'2.7'!I41/'2.4'!G40*100</f>
        <v>2.0674294502744788</v>
      </c>
    </row>
    <row r="41" spans="1:8" ht="12.75" customHeight="1">
      <c r="A41" s="190" t="s">
        <v>655</v>
      </c>
      <c r="B41" s="191"/>
      <c r="C41" s="12">
        <v>28430237.642160073</v>
      </c>
      <c r="D41" s="24">
        <f>'2.5'!R42/'2.4'!C41*100</f>
        <v>9.951112739925197</v>
      </c>
      <c r="E41" s="12">
        <v>14541091.309490591</v>
      </c>
      <c r="F41" s="24">
        <f>'2.6'!I42/'2.4'!E41*100</f>
        <v>10.71601826049319</v>
      </c>
      <c r="G41" s="12">
        <v>14104858.570205875</v>
      </c>
      <c r="H41" s="25">
        <f>'2.7'!I42/'2.4'!G41*100</f>
        <v>2.883375242479045</v>
      </c>
    </row>
  </sheetData>
  <mergeCells count="12">
    <mergeCell ref="A4:A5"/>
    <mergeCell ref="B4:B5"/>
    <mergeCell ref="G38:H38"/>
    <mergeCell ref="C4:D4"/>
    <mergeCell ref="E4:F4"/>
    <mergeCell ref="G4:H4"/>
    <mergeCell ref="C38:D38"/>
    <mergeCell ref="E38:F38"/>
    <mergeCell ref="A40:B40"/>
    <mergeCell ref="A38:B39"/>
    <mergeCell ref="A41:B41"/>
    <mergeCell ref="A36:B36"/>
  </mergeCells>
  <printOptions/>
  <pageMargins left="0.71" right="0.39" top="0.59" bottom="0.59" header="0.32" footer="0.38"/>
  <pageSetup fitToHeight="1" fitToWidth="1" horizontalDpi="600" verticalDpi="600" orientation="portrait" paperSize="11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8" width="5.7109375" style="4" customWidth="1"/>
    <col min="9" max="9" width="9.140625" style="4" customWidth="1"/>
    <col min="10" max="10" width="4.7109375" style="4" customWidth="1"/>
    <col min="11" max="11" width="11.7109375" style="4" customWidth="1"/>
    <col min="12" max="12" width="6.7109375" style="4" customWidth="1"/>
    <col min="13" max="13" width="4.7109375" style="4" customWidth="1"/>
    <col min="14" max="14" width="6.7109375" style="4" customWidth="1"/>
    <col min="15" max="15" width="4.7109375" style="4" customWidth="1"/>
    <col min="16" max="16" width="6.7109375" style="4" customWidth="1"/>
    <col min="17" max="17" width="4.7109375" style="4" customWidth="1"/>
    <col min="18" max="18" width="7.7109375" style="4" customWidth="1"/>
    <col min="19" max="16384" width="9.140625" style="4" customWidth="1"/>
  </cols>
  <sheetData>
    <row r="1" spans="1:11" ht="12.75" customHeight="1">
      <c r="A1" s="1" t="s">
        <v>703</v>
      </c>
      <c r="B1" s="1" t="s">
        <v>694</v>
      </c>
      <c r="J1" s="1" t="s">
        <v>703</v>
      </c>
      <c r="K1" s="1" t="s">
        <v>694</v>
      </c>
    </row>
    <row r="2" spans="1:11" ht="12.75" customHeight="1">
      <c r="A2" s="1"/>
      <c r="B2" s="1" t="s">
        <v>667</v>
      </c>
      <c r="J2" s="1"/>
      <c r="K2" s="1" t="s">
        <v>846</v>
      </c>
    </row>
    <row r="3" spans="1:10" ht="3.75" customHeight="1">
      <c r="A3" s="3"/>
      <c r="J3" s="3"/>
    </row>
    <row r="4" spans="1:18" ht="12.75" customHeight="1">
      <c r="A4" s="179" t="s">
        <v>621</v>
      </c>
      <c r="B4" s="181" t="s">
        <v>620</v>
      </c>
      <c r="C4" s="195" t="s">
        <v>695</v>
      </c>
      <c r="D4" s="195"/>
      <c r="E4" s="195" t="s">
        <v>696</v>
      </c>
      <c r="F4" s="195"/>
      <c r="G4" s="195" t="s">
        <v>697</v>
      </c>
      <c r="H4" s="193"/>
      <c r="J4" s="179" t="s">
        <v>621</v>
      </c>
      <c r="K4" s="181" t="s">
        <v>620</v>
      </c>
      <c r="L4" s="195" t="s">
        <v>698</v>
      </c>
      <c r="M4" s="195"/>
      <c r="N4" s="195" t="s">
        <v>700</v>
      </c>
      <c r="O4" s="195"/>
      <c r="P4" s="195" t="s">
        <v>699</v>
      </c>
      <c r="Q4" s="195"/>
      <c r="R4" s="209" t="s">
        <v>684</v>
      </c>
    </row>
    <row r="5" spans="1:18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30" t="s">
        <v>629</v>
      </c>
      <c r="J5" s="180"/>
      <c r="K5" s="182"/>
      <c r="L5" s="29" t="s">
        <v>625</v>
      </c>
      <c r="M5" s="29" t="s">
        <v>629</v>
      </c>
      <c r="N5" s="29" t="s">
        <v>625</v>
      </c>
      <c r="O5" s="29" t="s">
        <v>629</v>
      </c>
      <c r="P5" s="29" t="s">
        <v>625</v>
      </c>
      <c r="Q5" s="29" t="s">
        <v>629</v>
      </c>
      <c r="R5" s="210"/>
    </row>
    <row r="6" spans="1:18" ht="12.75" customHeight="1">
      <c r="A6" s="5">
        <v>1</v>
      </c>
      <c r="B6" s="6" t="s">
        <v>635</v>
      </c>
      <c r="C6" s="6">
        <v>23093</v>
      </c>
      <c r="D6" s="20">
        <f>C6/R6*100</f>
        <v>20.162395774217487</v>
      </c>
      <c r="E6" s="6">
        <v>21436</v>
      </c>
      <c r="F6" s="20">
        <f>E6/R6*100</f>
        <v>18.71567643078535</v>
      </c>
      <c r="G6" s="6">
        <v>20087</v>
      </c>
      <c r="H6" s="21">
        <f>G6/R6*100</f>
        <v>17.537870519928404</v>
      </c>
      <c r="J6" s="5">
        <v>1</v>
      </c>
      <c r="K6" s="6" t="s">
        <v>635</v>
      </c>
      <c r="L6" s="6">
        <v>18014</v>
      </c>
      <c r="M6" s="20">
        <f>L6/R6*100</f>
        <v>15.727943423407693</v>
      </c>
      <c r="N6" s="6">
        <v>16625</v>
      </c>
      <c r="O6" s="20">
        <f>N6/R6*100</f>
        <v>14.515213690138385</v>
      </c>
      <c r="P6" s="6">
        <v>15280</v>
      </c>
      <c r="Q6" s="20">
        <f>P6/R6*100</f>
        <v>13.34090016152268</v>
      </c>
      <c r="R6" s="7">
        <f>C6+E6+G6+L6+N6+P6</f>
        <v>114535</v>
      </c>
    </row>
    <row r="7" spans="1:18" ht="12.75" customHeight="1">
      <c r="A7" s="8">
        <v>2</v>
      </c>
      <c r="B7" s="9" t="s">
        <v>636</v>
      </c>
      <c r="C7" s="9">
        <v>16158</v>
      </c>
      <c r="D7" s="22">
        <f aca="true" t="shared" si="0" ref="D7:D36">C7/R7*100</f>
        <v>20.44617662317942</v>
      </c>
      <c r="E7" s="9">
        <v>15112</v>
      </c>
      <c r="F7" s="22">
        <f aca="true" t="shared" si="1" ref="F7:F36">E7/R7*100</f>
        <v>19.122578359294927</v>
      </c>
      <c r="G7" s="9">
        <v>14358</v>
      </c>
      <c r="H7" s="23">
        <f aca="true" t="shared" si="2" ref="H7:H36">G7/R7*100</f>
        <v>18.168474065825606</v>
      </c>
      <c r="J7" s="8">
        <v>2</v>
      </c>
      <c r="K7" s="9" t="s">
        <v>636</v>
      </c>
      <c r="L7" s="9">
        <v>12311</v>
      </c>
      <c r="M7" s="22">
        <f aca="true" t="shared" si="3" ref="M7:M36">L7/R7*100</f>
        <v>15.578220101990459</v>
      </c>
      <c r="N7" s="9">
        <v>11019</v>
      </c>
      <c r="O7" s="22">
        <f aca="true" t="shared" si="4" ref="O7:O36">N7/R7*100</f>
        <v>13.943335821934275</v>
      </c>
      <c r="P7" s="9">
        <v>10069</v>
      </c>
      <c r="Q7" s="22">
        <f aca="true" t="shared" si="5" ref="Q7:Q36">P7/R7*100</f>
        <v>12.741215027775318</v>
      </c>
      <c r="R7" s="10">
        <f aca="true" t="shared" si="6" ref="R7:R35">C7+E7+G7+L7+N7+P7</f>
        <v>79027</v>
      </c>
    </row>
    <row r="8" spans="1:18" ht="12.75" customHeight="1">
      <c r="A8" s="8">
        <v>3</v>
      </c>
      <c r="B8" s="9" t="s">
        <v>637</v>
      </c>
      <c r="C8" s="9">
        <v>2999</v>
      </c>
      <c r="D8" s="22">
        <f t="shared" si="0"/>
        <v>21.047091023931504</v>
      </c>
      <c r="E8" s="9">
        <v>2863</v>
      </c>
      <c r="F8" s="22">
        <f t="shared" si="1"/>
        <v>20.092638079865253</v>
      </c>
      <c r="G8" s="9">
        <v>2540</v>
      </c>
      <c r="H8" s="23">
        <f t="shared" si="2"/>
        <v>17.82581233770791</v>
      </c>
      <c r="J8" s="8">
        <v>3</v>
      </c>
      <c r="K8" s="9" t="s">
        <v>637</v>
      </c>
      <c r="L8" s="9">
        <v>2220</v>
      </c>
      <c r="M8" s="22">
        <f t="shared" si="3"/>
        <v>15.58004070461085</v>
      </c>
      <c r="N8" s="9">
        <v>2029</v>
      </c>
      <c r="O8" s="22">
        <f t="shared" si="4"/>
        <v>14.239595761106042</v>
      </c>
      <c r="P8" s="9">
        <v>1598</v>
      </c>
      <c r="Q8" s="22">
        <f t="shared" si="5"/>
        <v>11.21482209277844</v>
      </c>
      <c r="R8" s="10">
        <f t="shared" si="6"/>
        <v>14249</v>
      </c>
    </row>
    <row r="9" spans="1:18" ht="12.75" customHeight="1">
      <c r="A9" s="8">
        <v>4</v>
      </c>
      <c r="B9" s="9" t="s">
        <v>609</v>
      </c>
      <c r="C9" s="9">
        <v>7723</v>
      </c>
      <c r="D9" s="22">
        <f t="shared" si="0"/>
        <v>21.904248681150378</v>
      </c>
      <c r="E9" s="9">
        <v>6914</v>
      </c>
      <c r="F9" s="22">
        <f t="shared" si="1"/>
        <v>19.609733961086846</v>
      </c>
      <c r="G9" s="9">
        <v>6303</v>
      </c>
      <c r="H9" s="23">
        <f t="shared" si="2"/>
        <v>17.876793919110558</v>
      </c>
      <c r="J9" s="8">
        <v>4</v>
      </c>
      <c r="K9" s="9" t="s">
        <v>609</v>
      </c>
      <c r="L9" s="9">
        <v>5537</v>
      </c>
      <c r="M9" s="22">
        <f t="shared" si="3"/>
        <v>15.704237336207386</v>
      </c>
      <c r="N9" s="9">
        <v>4838</v>
      </c>
      <c r="O9" s="22">
        <f t="shared" si="4"/>
        <v>13.721708548414544</v>
      </c>
      <c r="P9" s="9">
        <v>3943</v>
      </c>
      <c r="Q9" s="22">
        <f t="shared" si="5"/>
        <v>11.18327755403029</v>
      </c>
      <c r="R9" s="10">
        <f t="shared" si="6"/>
        <v>35258</v>
      </c>
    </row>
    <row r="10" spans="1:18" ht="12.75" customHeight="1">
      <c r="A10" s="8">
        <v>5</v>
      </c>
      <c r="B10" s="9" t="s">
        <v>610</v>
      </c>
      <c r="C10" s="9">
        <v>29787</v>
      </c>
      <c r="D10" s="22">
        <f t="shared" si="0"/>
        <v>21.191661923733637</v>
      </c>
      <c r="E10" s="9">
        <v>29129</v>
      </c>
      <c r="F10" s="22">
        <f t="shared" si="1"/>
        <v>20.723534433693796</v>
      </c>
      <c r="G10" s="9">
        <v>26923</v>
      </c>
      <c r="H10" s="23">
        <f t="shared" si="2"/>
        <v>19.154097894137735</v>
      </c>
      <c r="J10" s="8">
        <v>5</v>
      </c>
      <c r="K10" s="9" t="s">
        <v>610</v>
      </c>
      <c r="L10" s="9">
        <v>22320</v>
      </c>
      <c r="M10" s="22">
        <f t="shared" si="3"/>
        <v>15.879339783722255</v>
      </c>
      <c r="N10" s="9">
        <v>18138</v>
      </c>
      <c r="O10" s="22">
        <f t="shared" si="4"/>
        <v>12.904097894137735</v>
      </c>
      <c r="P10" s="9">
        <v>14263</v>
      </c>
      <c r="Q10" s="22">
        <f t="shared" si="5"/>
        <v>10.147268070574844</v>
      </c>
      <c r="R10" s="10">
        <f t="shared" si="6"/>
        <v>140560</v>
      </c>
    </row>
    <row r="11" spans="1:18" ht="12.75" customHeight="1">
      <c r="A11" s="8">
        <v>6</v>
      </c>
      <c r="B11" s="9" t="s">
        <v>638</v>
      </c>
      <c r="C11" s="9">
        <v>11470</v>
      </c>
      <c r="D11" s="22">
        <f t="shared" si="0"/>
        <v>20.372639917585833</v>
      </c>
      <c r="E11" s="9">
        <v>10401</v>
      </c>
      <c r="F11" s="22">
        <f t="shared" si="1"/>
        <v>18.473916981936377</v>
      </c>
      <c r="G11" s="9">
        <v>9891</v>
      </c>
      <c r="H11" s="23">
        <f t="shared" si="2"/>
        <v>17.568071615069</v>
      </c>
      <c r="J11" s="8">
        <v>6</v>
      </c>
      <c r="K11" s="9" t="s">
        <v>638</v>
      </c>
      <c r="L11" s="9">
        <v>9077</v>
      </c>
      <c r="M11" s="22">
        <f t="shared" si="3"/>
        <v>16.122271362853237</v>
      </c>
      <c r="N11" s="9">
        <v>7994</v>
      </c>
      <c r="O11" s="22">
        <f t="shared" si="4"/>
        <v>14.198682083799577</v>
      </c>
      <c r="P11" s="9">
        <v>7468</v>
      </c>
      <c r="Q11" s="22">
        <f t="shared" si="5"/>
        <v>13.264418038755974</v>
      </c>
      <c r="R11" s="10">
        <f t="shared" si="6"/>
        <v>56301</v>
      </c>
    </row>
    <row r="12" spans="1:18" ht="12.75" customHeight="1">
      <c r="A12" s="8">
        <v>7</v>
      </c>
      <c r="B12" s="9" t="s">
        <v>611</v>
      </c>
      <c r="C12" s="9">
        <v>2763</v>
      </c>
      <c r="D12" s="22">
        <f t="shared" si="0"/>
        <v>21.64512338425382</v>
      </c>
      <c r="E12" s="9">
        <v>2355</v>
      </c>
      <c r="F12" s="22">
        <f t="shared" si="1"/>
        <v>18.44888366627497</v>
      </c>
      <c r="G12" s="9">
        <v>2204</v>
      </c>
      <c r="H12" s="23">
        <f t="shared" si="2"/>
        <v>17.2659616137877</v>
      </c>
      <c r="J12" s="8">
        <v>7</v>
      </c>
      <c r="K12" s="9" t="s">
        <v>611</v>
      </c>
      <c r="L12" s="9">
        <v>2067</v>
      </c>
      <c r="M12" s="22">
        <f t="shared" si="3"/>
        <v>16.19271445358402</v>
      </c>
      <c r="N12" s="9">
        <v>1848</v>
      </c>
      <c r="O12" s="22">
        <f t="shared" si="4"/>
        <v>14.477085781433608</v>
      </c>
      <c r="P12" s="9">
        <v>1528</v>
      </c>
      <c r="Q12" s="22">
        <f t="shared" si="5"/>
        <v>11.970231100665883</v>
      </c>
      <c r="R12" s="10">
        <f t="shared" si="6"/>
        <v>12765</v>
      </c>
    </row>
    <row r="13" spans="1:18" ht="12.75" customHeight="1">
      <c r="A13" s="8">
        <v>8</v>
      </c>
      <c r="B13" s="9" t="s">
        <v>612</v>
      </c>
      <c r="C13" s="9">
        <v>16476</v>
      </c>
      <c r="D13" s="22">
        <f t="shared" si="0"/>
        <v>19.970424959394926</v>
      </c>
      <c r="E13" s="9">
        <v>15313</v>
      </c>
      <c r="F13" s="22">
        <f t="shared" si="1"/>
        <v>18.560762163341497</v>
      </c>
      <c r="G13" s="9">
        <v>14258</v>
      </c>
      <c r="H13" s="23">
        <f t="shared" si="2"/>
        <v>17.28200528472037</v>
      </c>
      <c r="J13" s="8">
        <v>8</v>
      </c>
      <c r="K13" s="9" t="s">
        <v>612</v>
      </c>
      <c r="L13" s="9">
        <v>13031</v>
      </c>
      <c r="M13" s="22">
        <f t="shared" si="3"/>
        <v>15.79476861167002</v>
      </c>
      <c r="N13" s="9">
        <v>12165</v>
      </c>
      <c r="O13" s="22">
        <f t="shared" si="4"/>
        <v>14.745097088555429</v>
      </c>
      <c r="P13" s="9">
        <v>11259</v>
      </c>
      <c r="Q13" s="22">
        <f t="shared" si="5"/>
        <v>13.646941892317763</v>
      </c>
      <c r="R13" s="10">
        <f t="shared" si="6"/>
        <v>82502</v>
      </c>
    </row>
    <row r="14" spans="1:18" ht="12.75" customHeight="1">
      <c r="A14" s="8">
        <v>9</v>
      </c>
      <c r="B14" s="9" t="s">
        <v>639</v>
      </c>
      <c r="C14" s="9">
        <v>899</v>
      </c>
      <c r="D14" s="22">
        <f t="shared" si="0"/>
        <v>19.12359072537758</v>
      </c>
      <c r="E14" s="9">
        <v>794</v>
      </c>
      <c r="F14" s="22">
        <f t="shared" si="1"/>
        <v>16.89002339927675</v>
      </c>
      <c r="G14" s="9">
        <v>829</v>
      </c>
      <c r="H14" s="23">
        <f t="shared" si="2"/>
        <v>17.63454584131036</v>
      </c>
      <c r="J14" s="8">
        <v>9</v>
      </c>
      <c r="K14" s="9" t="s">
        <v>639</v>
      </c>
      <c r="L14" s="9">
        <v>795</v>
      </c>
      <c r="M14" s="22">
        <f t="shared" si="3"/>
        <v>16.91129546904914</v>
      </c>
      <c r="N14" s="9">
        <v>735</v>
      </c>
      <c r="O14" s="22">
        <f t="shared" si="4"/>
        <v>15.634971282705806</v>
      </c>
      <c r="P14" s="9">
        <v>649</v>
      </c>
      <c r="Q14" s="22">
        <f t="shared" si="5"/>
        <v>13.805573282280365</v>
      </c>
      <c r="R14" s="10">
        <f t="shared" si="6"/>
        <v>4701</v>
      </c>
    </row>
    <row r="15" spans="1:18" ht="12.75" customHeight="1">
      <c r="A15" s="8">
        <v>10</v>
      </c>
      <c r="B15" s="9" t="s">
        <v>613</v>
      </c>
      <c r="C15" s="9">
        <v>18111</v>
      </c>
      <c r="D15" s="22">
        <f t="shared" si="0"/>
        <v>19.07224094355518</v>
      </c>
      <c r="E15" s="9">
        <v>17331</v>
      </c>
      <c r="F15" s="22">
        <f t="shared" si="1"/>
        <v>18.25084245998315</v>
      </c>
      <c r="G15" s="9">
        <v>16127</v>
      </c>
      <c r="H15" s="23">
        <f t="shared" si="2"/>
        <v>16.982940185341196</v>
      </c>
      <c r="J15" s="8">
        <v>10</v>
      </c>
      <c r="K15" s="9" t="s">
        <v>613</v>
      </c>
      <c r="L15" s="9">
        <v>14526</v>
      </c>
      <c r="M15" s="22">
        <f t="shared" si="3"/>
        <v>15.296967144060659</v>
      </c>
      <c r="N15" s="9">
        <v>14318</v>
      </c>
      <c r="O15" s="22">
        <f t="shared" si="4"/>
        <v>15.07792754844145</v>
      </c>
      <c r="P15" s="9">
        <v>14547</v>
      </c>
      <c r="Q15" s="22">
        <f t="shared" si="5"/>
        <v>15.319081718618365</v>
      </c>
      <c r="R15" s="10">
        <f t="shared" si="6"/>
        <v>94960</v>
      </c>
    </row>
    <row r="16" spans="1:18" ht="12.75" customHeight="1">
      <c r="A16" s="8">
        <v>11</v>
      </c>
      <c r="B16" s="9" t="s">
        <v>640</v>
      </c>
      <c r="C16" s="9">
        <v>91514</v>
      </c>
      <c r="D16" s="22">
        <f t="shared" si="0"/>
        <v>19.472762517581323</v>
      </c>
      <c r="E16" s="9">
        <v>84323</v>
      </c>
      <c r="F16" s="22">
        <f t="shared" si="1"/>
        <v>17.942629037852235</v>
      </c>
      <c r="G16" s="9">
        <v>79808</v>
      </c>
      <c r="H16" s="23">
        <f t="shared" si="2"/>
        <v>16.981906932306863</v>
      </c>
      <c r="J16" s="8">
        <v>11</v>
      </c>
      <c r="K16" s="9" t="s">
        <v>640</v>
      </c>
      <c r="L16" s="9">
        <v>75386</v>
      </c>
      <c r="M16" s="22">
        <f t="shared" si="3"/>
        <v>16.040973787075043</v>
      </c>
      <c r="N16" s="9">
        <v>71231</v>
      </c>
      <c r="O16" s="22">
        <f t="shared" si="4"/>
        <v>15.156854108549894</v>
      </c>
      <c r="P16" s="9">
        <v>67697</v>
      </c>
      <c r="Q16" s="22">
        <f t="shared" si="5"/>
        <v>14.404873616634642</v>
      </c>
      <c r="R16" s="10">
        <f t="shared" si="6"/>
        <v>469959</v>
      </c>
    </row>
    <row r="17" spans="1:18" ht="12.75" customHeight="1">
      <c r="A17" s="8">
        <v>12</v>
      </c>
      <c r="B17" s="9" t="s">
        <v>641</v>
      </c>
      <c r="C17" s="9">
        <v>93937</v>
      </c>
      <c r="D17" s="22">
        <f t="shared" si="0"/>
        <v>17.99280188323268</v>
      </c>
      <c r="E17" s="9">
        <v>89662</v>
      </c>
      <c r="F17" s="22">
        <f t="shared" si="1"/>
        <v>17.17396342713104</v>
      </c>
      <c r="G17" s="9">
        <v>88250</v>
      </c>
      <c r="H17" s="23">
        <f t="shared" si="2"/>
        <v>16.903507310168344</v>
      </c>
      <c r="J17" s="8">
        <v>12</v>
      </c>
      <c r="K17" s="9" t="s">
        <v>641</v>
      </c>
      <c r="L17" s="9">
        <v>85294</v>
      </c>
      <c r="M17" s="22">
        <f t="shared" si="3"/>
        <v>16.337311643212452</v>
      </c>
      <c r="N17" s="9">
        <v>83685</v>
      </c>
      <c r="O17" s="22">
        <f t="shared" si="4"/>
        <v>16.02912191786332</v>
      </c>
      <c r="P17" s="9">
        <v>81253</v>
      </c>
      <c r="Q17" s="22">
        <f t="shared" si="5"/>
        <v>15.563293818392165</v>
      </c>
      <c r="R17" s="10">
        <f t="shared" si="6"/>
        <v>522081</v>
      </c>
    </row>
    <row r="18" spans="1:18" ht="12.75" customHeight="1">
      <c r="A18" s="8">
        <v>13</v>
      </c>
      <c r="B18" s="9" t="s">
        <v>642</v>
      </c>
      <c r="C18" s="9">
        <v>2044</v>
      </c>
      <c r="D18" s="22">
        <f t="shared" si="0"/>
        <v>18.45764854614412</v>
      </c>
      <c r="E18" s="9">
        <v>1888</v>
      </c>
      <c r="F18" s="22">
        <f t="shared" si="1"/>
        <v>17.048943471193788</v>
      </c>
      <c r="G18" s="9">
        <v>1901</v>
      </c>
      <c r="H18" s="23">
        <f t="shared" si="2"/>
        <v>17.166335560772982</v>
      </c>
      <c r="J18" s="8">
        <v>13</v>
      </c>
      <c r="K18" s="9" t="s">
        <v>642</v>
      </c>
      <c r="L18" s="9">
        <v>1770</v>
      </c>
      <c r="M18" s="22">
        <f t="shared" si="3"/>
        <v>15.983384504244174</v>
      </c>
      <c r="N18" s="9">
        <v>1729</v>
      </c>
      <c r="O18" s="22">
        <f t="shared" si="4"/>
        <v>15.61314791403287</v>
      </c>
      <c r="P18" s="9">
        <v>1742</v>
      </c>
      <c r="Q18" s="22">
        <f t="shared" si="5"/>
        <v>15.730540003612065</v>
      </c>
      <c r="R18" s="10">
        <f t="shared" si="6"/>
        <v>11074</v>
      </c>
    </row>
    <row r="19" spans="1:18" ht="12.75" customHeight="1">
      <c r="A19" s="8">
        <v>14</v>
      </c>
      <c r="B19" s="9" t="s">
        <v>643</v>
      </c>
      <c r="C19" s="9">
        <v>207128</v>
      </c>
      <c r="D19" s="22">
        <f t="shared" si="0"/>
        <v>20.155010095604155</v>
      </c>
      <c r="E19" s="9">
        <v>185777</v>
      </c>
      <c r="F19" s="22">
        <f t="shared" si="1"/>
        <v>18.077407740774078</v>
      </c>
      <c r="G19" s="9">
        <v>175200</v>
      </c>
      <c r="H19" s="23">
        <f t="shared" si="2"/>
        <v>17.048191305617046</v>
      </c>
      <c r="J19" s="8">
        <v>14</v>
      </c>
      <c r="K19" s="9" t="s">
        <v>643</v>
      </c>
      <c r="L19" s="9">
        <v>164412</v>
      </c>
      <c r="M19" s="22">
        <f t="shared" si="3"/>
        <v>15.998443087551998</v>
      </c>
      <c r="N19" s="9">
        <v>153808</v>
      </c>
      <c r="O19" s="22">
        <f t="shared" si="4"/>
        <v>14.966599362638966</v>
      </c>
      <c r="P19" s="9">
        <v>141350</v>
      </c>
      <c r="Q19" s="22">
        <f t="shared" si="5"/>
        <v>13.754348407813755</v>
      </c>
      <c r="R19" s="10">
        <f t="shared" si="6"/>
        <v>1027675</v>
      </c>
    </row>
    <row r="20" spans="1:18" ht="12.75" customHeight="1">
      <c r="A20" s="8">
        <v>15</v>
      </c>
      <c r="B20" s="9" t="s">
        <v>614</v>
      </c>
      <c r="C20" s="9">
        <v>28224</v>
      </c>
      <c r="D20" s="22">
        <f t="shared" si="0"/>
        <v>20.93194004612977</v>
      </c>
      <c r="E20" s="9">
        <v>25889</v>
      </c>
      <c r="F20" s="22">
        <f t="shared" si="1"/>
        <v>19.200219524314544</v>
      </c>
      <c r="G20" s="9">
        <v>23975</v>
      </c>
      <c r="H20" s="23">
        <f t="shared" si="2"/>
        <v>17.780727841764502</v>
      </c>
      <c r="J20" s="8">
        <v>15</v>
      </c>
      <c r="K20" s="9" t="s">
        <v>614</v>
      </c>
      <c r="L20" s="9">
        <v>20871</v>
      </c>
      <c r="M20" s="22">
        <f t="shared" si="3"/>
        <v>15.478689083856805</v>
      </c>
      <c r="N20" s="9">
        <v>18984</v>
      </c>
      <c r="O20" s="22">
        <f t="shared" si="4"/>
        <v>14.079221578646811</v>
      </c>
      <c r="P20" s="9">
        <v>16894</v>
      </c>
      <c r="Q20" s="22">
        <f t="shared" si="5"/>
        <v>12.52920192528757</v>
      </c>
      <c r="R20" s="10">
        <f t="shared" si="6"/>
        <v>134837</v>
      </c>
    </row>
    <row r="21" spans="1:18" ht="12.75" customHeight="1">
      <c r="A21" s="8">
        <v>16</v>
      </c>
      <c r="B21" s="9" t="s">
        <v>615</v>
      </c>
      <c r="C21" s="9">
        <v>1409</v>
      </c>
      <c r="D21" s="22">
        <f t="shared" si="0"/>
        <v>19.76157082748948</v>
      </c>
      <c r="E21" s="9">
        <v>1400</v>
      </c>
      <c r="F21" s="22">
        <f t="shared" si="1"/>
        <v>19.635343618513325</v>
      </c>
      <c r="G21" s="9">
        <v>1222</v>
      </c>
      <c r="H21" s="23">
        <f t="shared" si="2"/>
        <v>17.13884992987377</v>
      </c>
      <c r="J21" s="8">
        <v>16</v>
      </c>
      <c r="K21" s="9" t="s">
        <v>615</v>
      </c>
      <c r="L21" s="9">
        <v>1104</v>
      </c>
      <c r="M21" s="22">
        <f t="shared" si="3"/>
        <v>15.483870967741936</v>
      </c>
      <c r="N21" s="9">
        <v>1053</v>
      </c>
      <c r="O21" s="22">
        <f t="shared" si="4"/>
        <v>14.768583450210379</v>
      </c>
      <c r="P21" s="9">
        <v>942</v>
      </c>
      <c r="Q21" s="22">
        <f t="shared" si="5"/>
        <v>13.211781206171109</v>
      </c>
      <c r="R21" s="10">
        <f t="shared" si="6"/>
        <v>7130</v>
      </c>
    </row>
    <row r="22" spans="1:18" ht="12.75" customHeight="1">
      <c r="A22" s="8">
        <v>17</v>
      </c>
      <c r="B22" s="9" t="s">
        <v>644</v>
      </c>
      <c r="C22" s="9">
        <v>12276</v>
      </c>
      <c r="D22" s="22">
        <f t="shared" si="0"/>
        <v>19.846415002829197</v>
      </c>
      <c r="E22" s="9">
        <v>10618</v>
      </c>
      <c r="F22" s="22">
        <f t="shared" si="1"/>
        <v>17.165952631153505</v>
      </c>
      <c r="G22" s="9">
        <v>10278</v>
      </c>
      <c r="H22" s="23">
        <f t="shared" si="2"/>
        <v>16.616280009700105</v>
      </c>
      <c r="J22" s="8">
        <v>17</v>
      </c>
      <c r="K22" s="9" t="s">
        <v>644</v>
      </c>
      <c r="L22" s="9">
        <v>9784</v>
      </c>
      <c r="M22" s="22">
        <f t="shared" si="3"/>
        <v>15.81763802441193</v>
      </c>
      <c r="N22" s="9">
        <v>9681</v>
      </c>
      <c r="O22" s="22">
        <f t="shared" si="4"/>
        <v>15.651119553795164</v>
      </c>
      <c r="P22" s="9">
        <v>9218</v>
      </c>
      <c r="Q22" s="22">
        <f t="shared" si="5"/>
        <v>14.902594778110096</v>
      </c>
      <c r="R22" s="10">
        <f t="shared" si="6"/>
        <v>61855</v>
      </c>
    </row>
    <row r="23" spans="1:18" ht="12.75" customHeight="1">
      <c r="A23" s="8">
        <v>18</v>
      </c>
      <c r="B23" s="9" t="s">
        <v>645</v>
      </c>
      <c r="C23" s="9">
        <v>3326</v>
      </c>
      <c r="D23" s="22">
        <f t="shared" si="0"/>
        <v>26.7513874366605</v>
      </c>
      <c r="E23" s="9">
        <v>2447</v>
      </c>
      <c r="F23" s="22">
        <f t="shared" si="1"/>
        <v>19.681492801415587</v>
      </c>
      <c r="G23" s="9">
        <v>1979</v>
      </c>
      <c r="H23" s="23">
        <f t="shared" si="2"/>
        <v>15.917316818145258</v>
      </c>
      <c r="J23" s="8">
        <v>18</v>
      </c>
      <c r="K23" s="9" t="s">
        <v>645</v>
      </c>
      <c r="L23" s="9">
        <v>1813</v>
      </c>
      <c r="M23" s="22">
        <f t="shared" si="3"/>
        <v>14.582160379634843</v>
      </c>
      <c r="N23" s="9">
        <v>1539</v>
      </c>
      <c r="O23" s="22">
        <f t="shared" si="4"/>
        <v>12.37834794498512</v>
      </c>
      <c r="P23" s="9">
        <v>1329</v>
      </c>
      <c r="Q23" s="22">
        <f t="shared" si="5"/>
        <v>10.68929461915869</v>
      </c>
      <c r="R23" s="10">
        <f t="shared" si="6"/>
        <v>12433</v>
      </c>
    </row>
    <row r="24" spans="1:18" ht="12.75" customHeight="1">
      <c r="A24" s="8">
        <v>19</v>
      </c>
      <c r="B24" s="9" t="s">
        <v>646</v>
      </c>
      <c r="C24" s="9">
        <v>7560</v>
      </c>
      <c r="D24" s="22">
        <f t="shared" si="0"/>
        <v>23.460046547711404</v>
      </c>
      <c r="E24" s="9">
        <v>6732</v>
      </c>
      <c r="F24" s="22">
        <f t="shared" si="1"/>
        <v>20.890612878200155</v>
      </c>
      <c r="G24" s="9">
        <v>5462</v>
      </c>
      <c r="H24" s="23">
        <f t="shared" si="2"/>
        <v>16.949573312645462</v>
      </c>
      <c r="J24" s="8">
        <v>19</v>
      </c>
      <c r="K24" s="9" t="s">
        <v>646</v>
      </c>
      <c r="L24" s="9">
        <v>4681</v>
      </c>
      <c r="M24" s="22">
        <f t="shared" si="3"/>
        <v>14.52598913886734</v>
      </c>
      <c r="N24" s="9">
        <v>4086</v>
      </c>
      <c r="O24" s="22">
        <f t="shared" si="4"/>
        <v>12.679596586501162</v>
      </c>
      <c r="P24" s="9">
        <v>3704</v>
      </c>
      <c r="Q24" s="22">
        <f t="shared" si="5"/>
        <v>11.494181536074477</v>
      </c>
      <c r="R24" s="10">
        <f t="shared" si="6"/>
        <v>32225</v>
      </c>
    </row>
    <row r="25" spans="1:18" ht="12.75" customHeight="1">
      <c r="A25" s="8">
        <v>20</v>
      </c>
      <c r="B25" s="9" t="s">
        <v>647</v>
      </c>
      <c r="C25" s="9">
        <v>6129</v>
      </c>
      <c r="D25" s="22">
        <f t="shared" si="0"/>
        <v>21.903366449860627</v>
      </c>
      <c r="E25" s="9">
        <v>5516</v>
      </c>
      <c r="F25" s="22">
        <f t="shared" si="1"/>
        <v>19.71267243227789</v>
      </c>
      <c r="G25" s="9">
        <v>5151</v>
      </c>
      <c r="H25" s="23">
        <f t="shared" si="2"/>
        <v>18.408262454434993</v>
      </c>
      <c r="J25" s="8">
        <v>20</v>
      </c>
      <c r="K25" s="9" t="s">
        <v>647</v>
      </c>
      <c r="L25" s="9">
        <v>4500</v>
      </c>
      <c r="M25" s="22">
        <f t="shared" si="3"/>
        <v>16.081766850117933</v>
      </c>
      <c r="N25" s="9">
        <v>3754</v>
      </c>
      <c r="O25" s="22">
        <f t="shared" si="4"/>
        <v>13.415767278965049</v>
      </c>
      <c r="P25" s="9">
        <v>2932</v>
      </c>
      <c r="Q25" s="22">
        <f t="shared" si="5"/>
        <v>10.478164534343506</v>
      </c>
      <c r="R25" s="10">
        <f t="shared" si="6"/>
        <v>27982</v>
      </c>
    </row>
    <row r="26" spans="1:18" ht="12.75" customHeight="1">
      <c r="A26" s="8">
        <v>21</v>
      </c>
      <c r="B26" s="9" t="s">
        <v>648</v>
      </c>
      <c r="C26" s="9">
        <v>15348</v>
      </c>
      <c r="D26" s="22">
        <f t="shared" si="0"/>
        <v>21.26174050369878</v>
      </c>
      <c r="E26" s="9">
        <v>13791</v>
      </c>
      <c r="F26" s="22">
        <f t="shared" si="1"/>
        <v>19.104812567533873</v>
      </c>
      <c r="G26" s="9">
        <v>12739</v>
      </c>
      <c r="H26" s="23">
        <f t="shared" si="2"/>
        <v>17.647466267697336</v>
      </c>
      <c r="J26" s="8">
        <v>21</v>
      </c>
      <c r="K26" s="9" t="s">
        <v>648</v>
      </c>
      <c r="L26" s="9">
        <v>11287</v>
      </c>
      <c r="M26" s="22">
        <f t="shared" si="3"/>
        <v>15.635995899481895</v>
      </c>
      <c r="N26" s="9">
        <v>10081</v>
      </c>
      <c r="O26" s="22">
        <f t="shared" si="4"/>
        <v>13.965311833319479</v>
      </c>
      <c r="P26" s="9">
        <v>8940</v>
      </c>
      <c r="Q26" s="22">
        <f t="shared" si="5"/>
        <v>12.384672928268639</v>
      </c>
      <c r="R26" s="10">
        <f t="shared" si="6"/>
        <v>72186</v>
      </c>
    </row>
    <row r="27" spans="1:18" ht="12.75" customHeight="1">
      <c r="A27" s="8">
        <v>22</v>
      </c>
      <c r="B27" s="9" t="s">
        <v>649</v>
      </c>
      <c r="C27" s="9">
        <v>2639</v>
      </c>
      <c r="D27" s="22">
        <f t="shared" si="0"/>
        <v>22.693266832917704</v>
      </c>
      <c r="E27" s="9">
        <v>2181</v>
      </c>
      <c r="F27" s="22">
        <f t="shared" si="1"/>
        <v>18.75483704531774</v>
      </c>
      <c r="G27" s="9">
        <v>1970</v>
      </c>
      <c r="H27" s="23">
        <f t="shared" si="2"/>
        <v>16.940407601685443</v>
      </c>
      <c r="J27" s="8">
        <v>22</v>
      </c>
      <c r="K27" s="9" t="s">
        <v>649</v>
      </c>
      <c r="L27" s="9">
        <v>1788</v>
      </c>
      <c r="M27" s="22">
        <f t="shared" si="3"/>
        <v>15.375354716656634</v>
      </c>
      <c r="N27" s="9">
        <v>1595</v>
      </c>
      <c r="O27" s="22">
        <f t="shared" si="4"/>
        <v>13.715710723192021</v>
      </c>
      <c r="P27" s="9">
        <v>1456</v>
      </c>
      <c r="Q27" s="22">
        <f t="shared" si="5"/>
        <v>12.520423080230458</v>
      </c>
      <c r="R27" s="10">
        <f t="shared" si="6"/>
        <v>11629</v>
      </c>
    </row>
    <row r="28" spans="1:18" ht="12.75" customHeight="1">
      <c r="A28" s="8">
        <v>23</v>
      </c>
      <c r="B28" s="9" t="s">
        <v>650</v>
      </c>
      <c r="C28" s="9">
        <v>921</v>
      </c>
      <c r="D28" s="22">
        <f t="shared" si="0"/>
        <v>22.419668938656283</v>
      </c>
      <c r="E28" s="9">
        <v>834</v>
      </c>
      <c r="F28" s="22">
        <f t="shared" si="1"/>
        <v>20.30185004868549</v>
      </c>
      <c r="G28" s="9">
        <v>735</v>
      </c>
      <c r="H28" s="23">
        <f t="shared" si="2"/>
        <v>17.891918208373905</v>
      </c>
      <c r="J28" s="8">
        <v>23</v>
      </c>
      <c r="K28" s="9" t="s">
        <v>650</v>
      </c>
      <c r="L28" s="9">
        <v>641</v>
      </c>
      <c r="M28" s="22">
        <f t="shared" si="3"/>
        <v>15.603700097370984</v>
      </c>
      <c r="N28" s="9">
        <v>525</v>
      </c>
      <c r="O28" s="22">
        <f t="shared" si="4"/>
        <v>12.77994157740993</v>
      </c>
      <c r="P28" s="9">
        <v>452</v>
      </c>
      <c r="Q28" s="22">
        <f t="shared" si="5"/>
        <v>11.002921129503408</v>
      </c>
      <c r="R28" s="10">
        <f t="shared" si="6"/>
        <v>4108</v>
      </c>
    </row>
    <row r="29" spans="1:18" ht="12.75" customHeight="1">
      <c r="A29" s="8">
        <v>24</v>
      </c>
      <c r="B29" s="9" t="s">
        <v>651</v>
      </c>
      <c r="C29" s="9">
        <v>1665</v>
      </c>
      <c r="D29" s="22">
        <f t="shared" si="0"/>
        <v>21.64868027564686</v>
      </c>
      <c r="E29" s="9">
        <v>1541</v>
      </c>
      <c r="F29" s="22">
        <f t="shared" si="1"/>
        <v>20.03640618905214</v>
      </c>
      <c r="G29" s="9">
        <v>1386</v>
      </c>
      <c r="H29" s="23">
        <f t="shared" si="2"/>
        <v>18.02106358080874</v>
      </c>
      <c r="J29" s="8">
        <v>24</v>
      </c>
      <c r="K29" s="9" t="s">
        <v>651</v>
      </c>
      <c r="L29" s="9">
        <v>1177</v>
      </c>
      <c r="M29" s="22">
        <f t="shared" si="3"/>
        <v>15.303601612274086</v>
      </c>
      <c r="N29" s="9">
        <v>1063</v>
      </c>
      <c r="O29" s="22">
        <f t="shared" si="4"/>
        <v>13.821349629437005</v>
      </c>
      <c r="P29" s="9">
        <v>859</v>
      </c>
      <c r="Q29" s="22">
        <f t="shared" si="5"/>
        <v>11.168898712781171</v>
      </c>
      <c r="R29" s="10">
        <f t="shared" si="6"/>
        <v>7691</v>
      </c>
    </row>
    <row r="30" spans="1:18" ht="12.75" customHeight="1">
      <c r="A30" s="8">
        <v>25</v>
      </c>
      <c r="B30" s="9" t="s">
        <v>652</v>
      </c>
      <c r="C30" s="9">
        <v>12658</v>
      </c>
      <c r="D30" s="22">
        <f t="shared" si="0"/>
        <v>20.591153839897192</v>
      </c>
      <c r="E30" s="9">
        <v>11276</v>
      </c>
      <c r="F30" s="22">
        <f t="shared" si="1"/>
        <v>18.343012379418607</v>
      </c>
      <c r="G30" s="9">
        <v>10458</v>
      </c>
      <c r="H30" s="23">
        <f t="shared" si="2"/>
        <v>17.012346883997854</v>
      </c>
      <c r="J30" s="8">
        <v>25</v>
      </c>
      <c r="K30" s="9" t="s">
        <v>652</v>
      </c>
      <c r="L30" s="9">
        <v>9733</v>
      </c>
      <c r="M30" s="22">
        <f t="shared" si="3"/>
        <v>15.832967318985572</v>
      </c>
      <c r="N30" s="9">
        <v>9161</v>
      </c>
      <c r="O30" s="22">
        <f t="shared" si="4"/>
        <v>14.902477510451742</v>
      </c>
      <c r="P30" s="9">
        <v>8187</v>
      </c>
      <c r="Q30" s="22">
        <f t="shared" si="5"/>
        <v>13.318042067249037</v>
      </c>
      <c r="R30" s="10">
        <f t="shared" si="6"/>
        <v>61473</v>
      </c>
    </row>
    <row r="31" spans="1:18" ht="12.75" customHeight="1">
      <c r="A31" s="8">
        <v>26</v>
      </c>
      <c r="B31" s="9" t="s">
        <v>653</v>
      </c>
      <c r="C31" s="9">
        <v>1607</v>
      </c>
      <c r="D31" s="22">
        <f t="shared" si="0"/>
        <v>21.0975449652094</v>
      </c>
      <c r="E31" s="9">
        <v>1541</v>
      </c>
      <c r="F31" s="22">
        <f t="shared" si="1"/>
        <v>20.23106209793882</v>
      </c>
      <c r="G31" s="9">
        <v>1345</v>
      </c>
      <c r="H31" s="23">
        <f t="shared" si="2"/>
        <v>17.657870552711042</v>
      </c>
      <c r="J31" s="8">
        <v>26</v>
      </c>
      <c r="K31" s="9" t="s">
        <v>653</v>
      </c>
      <c r="L31" s="9">
        <v>1153</v>
      </c>
      <c r="M31" s="22">
        <f t="shared" si="3"/>
        <v>15.137193120651174</v>
      </c>
      <c r="N31" s="9">
        <v>1020</v>
      </c>
      <c r="O31" s="22">
        <f t="shared" si="4"/>
        <v>13.391098857818037</v>
      </c>
      <c r="P31" s="9">
        <v>951</v>
      </c>
      <c r="Q31" s="22">
        <f t="shared" si="5"/>
        <v>12.485230405671524</v>
      </c>
      <c r="R31" s="10">
        <f t="shared" si="6"/>
        <v>7617</v>
      </c>
    </row>
    <row r="32" spans="1:18" ht="12.75" customHeight="1">
      <c r="A32" s="8">
        <v>27</v>
      </c>
      <c r="B32" s="9" t="s">
        <v>616</v>
      </c>
      <c r="C32" s="9">
        <v>1022</v>
      </c>
      <c r="D32" s="22">
        <f t="shared" si="0"/>
        <v>24.76375090865035</v>
      </c>
      <c r="E32" s="9">
        <v>904</v>
      </c>
      <c r="F32" s="22">
        <f t="shared" si="1"/>
        <v>21.904531136418708</v>
      </c>
      <c r="G32" s="9">
        <v>739</v>
      </c>
      <c r="H32" s="23">
        <f t="shared" si="2"/>
        <v>17.906469590501576</v>
      </c>
      <c r="J32" s="8">
        <v>27</v>
      </c>
      <c r="K32" s="9" t="s">
        <v>616</v>
      </c>
      <c r="L32" s="9">
        <v>584</v>
      </c>
      <c r="M32" s="22">
        <f t="shared" si="3"/>
        <v>14.150714804943057</v>
      </c>
      <c r="N32" s="9">
        <v>518</v>
      </c>
      <c r="O32" s="22">
        <f t="shared" si="4"/>
        <v>12.551490186576206</v>
      </c>
      <c r="P32" s="9">
        <v>360</v>
      </c>
      <c r="Q32" s="22">
        <f t="shared" si="5"/>
        <v>8.723043372910103</v>
      </c>
      <c r="R32" s="10">
        <f t="shared" si="6"/>
        <v>4127</v>
      </c>
    </row>
    <row r="33" spans="1:18" ht="12.75" customHeight="1">
      <c r="A33" s="8">
        <v>28</v>
      </c>
      <c r="B33" s="9" t="s">
        <v>617</v>
      </c>
      <c r="C33" s="9">
        <v>2016</v>
      </c>
      <c r="D33" s="22">
        <f t="shared" si="0"/>
        <v>20.59244126659857</v>
      </c>
      <c r="E33" s="9">
        <v>1976</v>
      </c>
      <c r="F33" s="22">
        <f t="shared" si="1"/>
        <v>20.183861082737486</v>
      </c>
      <c r="G33" s="9">
        <v>1697</v>
      </c>
      <c r="H33" s="23">
        <f t="shared" si="2"/>
        <v>17.334014300306436</v>
      </c>
      <c r="J33" s="8">
        <v>28</v>
      </c>
      <c r="K33" s="9" t="s">
        <v>617</v>
      </c>
      <c r="L33" s="9">
        <v>1485</v>
      </c>
      <c r="M33" s="22">
        <f t="shared" si="3"/>
        <v>15.168539325842698</v>
      </c>
      <c r="N33" s="9">
        <v>1441</v>
      </c>
      <c r="O33" s="22">
        <f t="shared" si="4"/>
        <v>14.719101123595504</v>
      </c>
      <c r="P33" s="9">
        <v>1175</v>
      </c>
      <c r="Q33" s="22">
        <f t="shared" si="5"/>
        <v>12.002042900919307</v>
      </c>
      <c r="R33" s="10">
        <f t="shared" si="6"/>
        <v>9790</v>
      </c>
    </row>
    <row r="34" spans="1:18" ht="12.75" customHeight="1">
      <c r="A34" s="8">
        <v>29</v>
      </c>
      <c r="B34" s="9" t="s">
        <v>618</v>
      </c>
      <c r="C34" s="9">
        <v>1485</v>
      </c>
      <c r="D34" s="22">
        <f t="shared" si="0"/>
        <v>22.277227722772277</v>
      </c>
      <c r="E34" s="9">
        <v>1304</v>
      </c>
      <c r="F34" s="22">
        <f t="shared" si="1"/>
        <v>19.561956195619562</v>
      </c>
      <c r="G34" s="9">
        <v>1144</v>
      </c>
      <c r="H34" s="23">
        <f t="shared" si="2"/>
        <v>17.16171617161716</v>
      </c>
      <c r="J34" s="8">
        <v>29</v>
      </c>
      <c r="K34" s="9" t="s">
        <v>618</v>
      </c>
      <c r="L34" s="9">
        <v>971</v>
      </c>
      <c r="M34" s="22">
        <f t="shared" si="3"/>
        <v>14.566456645664566</v>
      </c>
      <c r="N34" s="9">
        <v>952</v>
      </c>
      <c r="O34" s="22">
        <f t="shared" si="4"/>
        <v>14.281428142814281</v>
      </c>
      <c r="P34" s="9">
        <v>810</v>
      </c>
      <c r="Q34" s="22">
        <f t="shared" si="5"/>
        <v>12.151215121512152</v>
      </c>
      <c r="R34" s="10">
        <f t="shared" si="6"/>
        <v>6666</v>
      </c>
    </row>
    <row r="35" spans="1:18" ht="12.75" customHeight="1">
      <c r="A35" s="11">
        <v>30</v>
      </c>
      <c r="B35" s="12" t="s">
        <v>619</v>
      </c>
      <c r="C35" s="12">
        <v>1018</v>
      </c>
      <c r="D35" s="24">
        <f t="shared" si="0"/>
        <v>22.422907488986784</v>
      </c>
      <c r="E35" s="12">
        <v>844</v>
      </c>
      <c r="F35" s="24">
        <f t="shared" si="1"/>
        <v>18.590308370044053</v>
      </c>
      <c r="G35" s="12">
        <v>824</v>
      </c>
      <c r="H35" s="25">
        <f t="shared" si="2"/>
        <v>18.14977973568282</v>
      </c>
      <c r="J35" s="11">
        <v>30</v>
      </c>
      <c r="K35" s="12" t="s">
        <v>619</v>
      </c>
      <c r="L35" s="12">
        <v>738</v>
      </c>
      <c r="M35" s="24">
        <f t="shared" si="3"/>
        <v>16.255506607929515</v>
      </c>
      <c r="N35" s="12">
        <v>576</v>
      </c>
      <c r="O35" s="24">
        <f t="shared" si="4"/>
        <v>12.687224669603525</v>
      </c>
      <c r="P35" s="12">
        <v>540</v>
      </c>
      <c r="Q35" s="24">
        <f t="shared" si="5"/>
        <v>11.894273127753303</v>
      </c>
      <c r="R35" s="13">
        <f t="shared" si="6"/>
        <v>4540</v>
      </c>
    </row>
    <row r="36" spans="1:18" ht="12.75" customHeight="1">
      <c r="A36" s="177" t="s">
        <v>625</v>
      </c>
      <c r="B36" s="178"/>
      <c r="C36" s="14">
        <f>SUM(C6:C35)</f>
        <v>623405</v>
      </c>
      <c r="D36" s="31">
        <f t="shared" si="0"/>
        <v>19.904780940606702</v>
      </c>
      <c r="E36" s="14">
        <f>SUM(E6:E35)</f>
        <v>572092</v>
      </c>
      <c r="F36" s="31">
        <f t="shared" si="1"/>
        <v>18.26640135686042</v>
      </c>
      <c r="G36" s="14">
        <f>SUM(G6:G35)</f>
        <v>539783</v>
      </c>
      <c r="H36" s="33">
        <f t="shared" si="2"/>
        <v>17.234803010023196</v>
      </c>
      <c r="J36" s="177" t="s">
        <v>625</v>
      </c>
      <c r="K36" s="178"/>
      <c r="L36" s="14">
        <f>SUM(L6:L35)</f>
        <v>499070</v>
      </c>
      <c r="M36" s="31">
        <f t="shared" si="3"/>
        <v>15.934872232382782</v>
      </c>
      <c r="N36" s="14">
        <f>SUM(N6:N35)</f>
        <v>466191</v>
      </c>
      <c r="O36" s="31">
        <f t="shared" si="4"/>
        <v>14.885074279934202</v>
      </c>
      <c r="P36" s="14">
        <f>SUM(P6:P35)</f>
        <v>431395</v>
      </c>
      <c r="Q36" s="31">
        <f t="shared" si="5"/>
        <v>13.7740681801927</v>
      </c>
      <c r="R36" s="15">
        <f>SUM(R6:R35)</f>
        <v>3131936</v>
      </c>
    </row>
    <row r="37" spans="1:18" ht="12.75" customHeight="1">
      <c r="A37" s="26"/>
      <c r="B37" s="26"/>
      <c r="C37" s="27"/>
      <c r="D37" s="32"/>
      <c r="E37" s="27"/>
      <c r="F37" s="32"/>
      <c r="G37" s="27"/>
      <c r="H37" s="32"/>
      <c r="J37" s="26"/>
      <c r="K37" s="26"/>
      <c r="L37" s="27"/>
      <c r="M37" s="32"/>
      <c r="N37" s="27"/>
      <c r="O37" s="32"/>
      <c r="P37" s="27"/>
      <c r="Q37" s="32"/>
      <c r="R37" s="27"/>
    </row>
    <row r="38" ht="3.75" customHeight="1"/>
    <row r="39" spans="1:18" ht="12.75" customHeight="1">
      <c r="A39" s="197" t="s">
        <v>654</v>
      </c>
      <c r="B39" s="198"/>
      <c r="C39" s="195" t="s">
        <v>695</v>
      </c>
      <c r="D39" s="195"/>
      <c r="E39" s="195" t="s">
        <v>696</v>
      </c>
      <c r="F39" s="195"/>
      <c r="G39" s="195" t="s">
        <v>697</v>
      </c>
      <c r="H39" s="193"/>
      <c r="J39" s="179" t="s">
        <v>654</v>
      </c>
      <c r="K39" s="181"/>
      <c r="L39" s="195" t="s">
        <v>698</v>
      </c>
      <c r="M39" s="195"/>
      <c r="N39" s="195" t="s">
        <v>700</v>
      </c>
      <c r="O39" s="195"/>
      <c r="P39" s="195" t="s">
        <v>699</v>
      </c>
      <c r="Q39" s="195"/>
      <c r="R39" s="209" t="s">
        <v>684</v>
      </c>
    </row>
    <row r="40" spans="1:18" ht="12.75" customHeight="1">
      <c r="A40" s="199"/>
      <c r="B40" s="200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30" t="s">
        <v>629</v>
      </c>
      <c r="J40" s="180"/>
      <c r="K40" s="182"/>
      <c r="L40" s="29" t="s">
        <v>625</v>
      </c>
      <c r="M40" s="29" t="s">
        <v>629</v>
      </c>
      <c r="N40" s="29" t="s">
        <v>625</v>
      </c>
      <c r="O40" s="29" t="s">
        <v>629</v>
      </c>
      <c r="P40" s="29" t="s">
        <v>625</v>
      </c>
      <c r="Q40" s="29" t="s">
        <v>629</v>
      </c>
      <c r="R40" s="210"/>
    </row>
    <row r="41" spans="1:18" ht="12.75" customHeight="1">
      <c r="A41" s="188" t="s">
        <v>626</v>
      </c>
      <c r="B41" s="189"/>
      <c r="C41" s="6">
        <v>60217</v>
      </c>
      <c r="D41" s="22">
        <f>C41/R41*100</f>
        <v>19.886001499285033</v>
      </c>
      <c r="E41" s="6">
        <v>55742</v>
      </c>
      <c r="F41" s="20">
        <f>E41/R41*100</f>
        <v>18.40818200131435</v>
      </c>
      <c r="G41" s="6">
        <v>52086</v>
      </c>
      <c r="H41" s="21">
        <f>G41/R41*100</f>
        <v>17.200828239396852</v>
      </c>
      <c r="J41" s="201" t="s">
        <v>626</v>
      </c>
      <c r="K41" s="202"/>
      <c r="L41" s="6">
        <v>48172</v>
      </c>
      <c r="M41" s="20">
        <f>L41/R41*100</f>
        <v>15.908272817037691</v>
      </c>
      <c r="N41" s="6">
        <v>45018</v>
      </c>
      <c r="O41" s="20">
        <f>N41/R41*100</f>
        <v>14.866699030088073</v>
      </c>
      <c r="P41" s="6">
        <v>41576</v>
      </c>
      <c r="Q41" s="20">
        <f>P41/R41*100</f>
        <v>13.730016412878</v>
      </c>
      <c r="R41" s="7">
        <f>C41+E41+G41+L41+N41+P41</f>
        <v>302811</v>
      </c>
    </row>
    <row r="42" spans="1:18" ht="12.75" customHeight="1">
      <c r="A42" s="190" t="s">
        <v>655</v>
      </c>
      <c r="B42" s="191"/>
      <c r="C42" s="12">
        <v>563188</v>
      </c>
      <c r="D42" s="24">
        <f>C42/R42*100</f>
        <v>19.90679096893916</v>
      </c>
      <c r="E42" s="12">
        <v>516350</v>
      </c>
      <c r="F42" s="24">
        <f>E42/R42*100</f>
        <v>18.251226085803914</v>
      </c>
      <c r="G42" s="12">
        <v>487697</v>
      </c>
      <c r="H42" s="25">
        <f>G42/R42*100</f>
        <v>17.23843944682543</v>
      </c>
      <c r="J42" s="207" t="s">
        <v>655</v>
      </c>
      <c r="K42" s="208"/>
      <c r="L42" s="12">
        <v>450898</v>
      </c>
      <c r="M42" s="24">
        <f>L42/R42*100</f>
        <v>15.93771925948836</v>
      </c>
      <c r="N42" s="12">
        <v>421173</v>
      </c>
      <c r="O42" s="24">
        <f>N42/R42*100</f>
        <v>14.887041046259885</v>
      </c>
      <c r="P42" s="12">
        <v>389819</v>
      </c>
      <c r="Q42" s="24">
        <f>P42/R42*100</f>
        <v>13.77878319268325</v>
      </c>
      <c r="R42" s="13">
        <f>C42+E42+G42+L42+N42+P42</f>
        <v>2829125</v>
      </c>
    </row>
  </sheetData>
  <mergeCells count="26">
    <mergeCell ref="J41:K41"/>
    <mergeCell ref="J42:K42"/>
    <mergeCell ref="R4:R5"/>
    <mergeCell ref="R39:R40"/>
    <mergeCell ref="J39:K40"/>
    <mergeCell ref="L39:M39"/>
    <mergeCell ref="N39:O39"/>
    <mergeCell ref="P39:Q39"/>
    <mergeCell ref="L4:M4"/>
    <mergeCell ref="N4:O4"/>
    <mergeCell ref="P4:Q4"/>
    <mergeCell ref="J36:K36"/>
    <mergeCell ref="A4:A5"/>
    <mergeCell ref="B4:B5"/>
    <mergeCell ref="J4:J5"/>
    <mergeCell ref="K4:K5"/>
    <mergeCell ref="A41:B41"/>
    <mergeCell ref="A39:B40"/>
    <mergeCell ref="A42:B42"/>
    <mergeCell ref="A36:B36"/>
    <mergeCell ref="G39:H39"/>
    <mergeCell ref="C4:D4"/>
    <mergeCell ref="E4:F4"/>
    <mergeCell ref="G4:H4"/>
    <mergeCell ref="C39:D39"/>
    <mergeCell ref="E39:F39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2" sqref="A12:IV1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6.7109375" style="4" customWidth="1"/>
    <col min="4" max="4" width="4.7109375" style="4" customWidth="1"/>
    <col min="5" max="5" width="6.7109375" style="4" customWidth="1"/>
    <col min="6" max="6" width="4.7109375" style="4" customWidth="1"/>
    <col min="7" max="7" width="6.7109375" style="4" customWidth="1"/>
    <col min="8" max="8" width="4.7109375" style="4" customWidth="1"/>
    <col min="9" max="9" width="7.7109375" style="4" customWidth="1"/>
    <col min="10" max="16384" width="9.140625" style="4" customWidth="1"/>
  </cols>
  <sheetData>
    <row r="1" spans="1:2" ht="12.75" customHeight="1">
      <c r="A1" s="1" t="s">
        <v>704</v>
      </c>
      <c r="B1" s="1" t="s">
        <v>694</v>
      </c>
    </row>
    <row r="2" spans="1:2" ht="12.75" customHeight="1">
      <c r="A2" s="1"/>
      <c r="B2" s="1" t="s">
        <v>668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695</v>
      </c>
      <c r="D4" s="195"/>
      <c r="E4" s="195" t="s">
        <v>696</v>
      </c>
      <c r="F4" s="195"/>
      <c r="G4" s="195" t="s">
        <v>697</v>
      </c>
      <c r="H4" s="195"/>
      <c r="I4" s="209" t="s">
        <v>684</v>
      </c>
    </row>
    <row r="5" spans="1:9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29" t="s">
        <v>629</v>
      </c>
      <c r="I5" s="210"/>
    </row>
    <row r="6" spans="1:9" ht="12.75" customHeight="1">
      <c r="A6" s="5">
        <v>1</v>
      </c>
      <c r="B6" s="6" t="s">
        <v>635</v>
      </c>
      <c r="C6" s="6">
        <v>22618</v>
      </c>
      <c r="D6" s="20">
        <f>C6/I6*100</f>
        <v>36.157559868273815</v>
      </c>
      <c r="E6" s="6">
        <v>20707</v>
      </c>
      <c r="F6" s="20">
        <f>E6/I6*100</f>
        <v>33.10259935415801</v>
      </c>
      <c r="G6" s="6">
        <v>19229</v>
      </c>
      <c r="H6" s="20">
        <f>G6/I6*100</f>
        <v>30.739840777568183</v>
      </c>
      <c r="I6" s="7">
        <f>C6+E6+G6</f>
        <v>62554</v>
      </c>
    </row>
    <row r="7" spans="1:9" ht="12.75" customHeight="1">
      <c r="A7" s="8">
        <v>2</v>
      </c>
      <c r="B7" s="9" t="s">
        <v>636</v>
      </c>
      <c r="C7" s="9">
        <v>54915</v>
      </c>
      <c r="D7" s="22">
        <f aca="true" t="shared" si="0" ref="D7:D36">C7/I7*100</f>
        <v>36.75358400149919</v>
      </c>
      <c r="E7" s="9">
        <v>48974</v>
      </c>
      <c r="F7" s="22">
        <f aca="true" t="shared" si="1" ref="F7:F36">E7/I7*100</f>
        <v>32.777383645441525</v>
      </c>
      <c r="G7" s="9">
        <v>45525</v>
      </c>
      <c r="H7" s="22">
        <f aca="true" t="shared" si="2" ref="H7:H36">G7/I7*100</f>
        <v>30.469032353059283</v>
      </c>
      <c r="I7" s="10">
        <f aca="true" t="shared" si="3" ref="I7:I35">C7+E7+G7</f>
        <v>149414</v>
      </c>
    </row>
    <row r="8" spans="1:9" ht="12.75" customHeight="1">
      <c r="A8" s="8">
        <v>3</v>
      </c>
      <c r="B8" s="9" t="s">
        <v>637</v>
      </c>
      <c r="C8" s="9">
        <v>22504</v>
      </c>
      <c r="D8" s="22">
        <f t="shared" si="0"/>
        <v>36.65803319812996</v>
      </c>
      <c r="E8" s="9">
        <v>20287</v>
      </c>
      <c r="F8" s="22">
        <f t="shared" si="1"/>
        <v>33.0466370196615</v>
      </c>
      <c r="G8" s="9">
        <v>18598</v>
      </c>
      <c r="H8" s="22">
        <f t="shared" si="2"/>
        <v>30.29532978220854</v>
      </c>
      <c r="I8" s="10">
        <f t="shared" si="3"/>
        <v>61389</v>
      </c>
    </row>
    <row r="9" spans="1:9" ht="12.75" customHeight="1">
      <c r="A9" s="8">
        <v>4</v>
      </c>
      <c r="B9" s="9" t="s">
        <v>609</v>
      </c>
      <c r="C9" s="9">
        <v>22847</v>
      </c>
      <c r="D9" s="22">
        <f t="shared" si="0"/>
        <v>37.422197471008324</v>
      </c>
      <c r="E9" s="9">
        <v>20529</v>
      </c>
      <c r="F9" s="22">
        <f t="shared" si="1"/>
        <v>33.625434056214374</v>
      </c>
      <c r="G9" s="9">
        <v>17676</v>
      </c>
      <c r="H9" s="22">
        <f t="shared" si="2"/>
        <v>28.952368472777305</v>
      </c>
      <c r="I9" s="10">
        <f t="shared" si="3"/>
        <v>61052</v>
      </c>
    </row>
    <row r="10" spans="1:9" ht="12.75" customHeight="1">
      <c r="A10" s="8">
        <v>5</v>
      </c>
      <c r="B10" s="9" t="s">
        <v>610</v>
      </c>
      <c r="C10" s="9">
        <v>12030</v>
      </c>
      <c r="D10" s="22">
        <f t="shared" si="0"/>
        <v>37.368372006336784</v>
      </c>
      <c r="E10" s="9">
        <v>10903</v>
      </c>
      <c r="F10" s="22">
        <f t="shared" si="1"/>
        <v>33.86761097132917</v>
      </c>
      <c r="G10" s="9">
        <v>9260</v>
      </c>
      <c r="H10" s="22">
        <f t="shared" si="2"/>
        <v>28.76401702233405</v>
      </c>
      <c r="I10" s="10">
        <f t="shared" si="3"/>
        <v>32193</v>
      </c>
    </row>
    <row r="11" spans="1:9" ht="12.75" customHeight="1">
      <c r="A11" s="8">
        <v>6</v>
      </c>
      <c r="B11" s="9" t="s">
        <v>638</v>
      </c>
      <c r="C11" s="9">
        <v>18295</v>
      </c>
      <c r="D11" s="22">
        <f t="shared" si="0"/>
        <v>35.691293236309726</v>
      </c>
      <c r="E11" s="9">
        <v>17141</v>
      </c>
      <c r="F11" s="22">
        <f t="shared" si="1"/>
        <v>33.43998127158157</v>
      </c>
      <c r="G11" s="9">
        <v>15823</v>
      </c>
      <c r="H11" s="22">
        <f t="shared" si="2"/>
        <v>30.8687254921087</v>
      </c>
      <c r="I11" s="10">
        <f t="shared" si="3"/>
        <v>51259</v>
      </c>
    </row>
    <row r="12" spans="1:9" ht="12.75" customHeight="1">
      <c r="A12" s="8">
        <v>7</v>
      </c>
      <c r="B12" s="9" t="s">
        <v>611</v>
      </c>
      <c r="C12" s="9">
        <v>3603</v>
      </c>
      <c r="D12" s="22">
        <f t="shared" si="0"/>
        <v>37.91434283910344</v>
      </c>
      <c r="E12" s="9">
        <v>3081</v>
      </c>
      <c r="F12" s="22">
        <f t="shared" si="1"/>
        <v>32.421340629274965</v>
      </c>
      <c r="G12" s="9">
        <v>2819</v>
      </c>
      <c r="H12" s="22">
        <f t="shared" si="2"/>
        <v>29.664316531621594</v>
      </c>
      <c r="I12" s="10">
        <f t="shared" si="3"/>
        <v>9503</v>
      </c>
    </row>
    <row r="13" spans="1:9" ht="12.75" customHeight="1">
      <c r="A13" s="8">
        <v>8</v>
      </c>
      <c r="B13" s="9" t="s">
        <v>612</v>
      </c>
      <c r="C13" s="9">
        <v>28503</v>
      </c>
      <c r="D13" s="22">
        <f t="shared" si="0"/>
        <v>36.19704358427309</v>
      </c>
      <c r="E13" s="9">
        <v>25928</v>
      </c>
      <c r="F13" s="22">
        <f t="shared" si="1"/>
        <v>32.926953164685564</v>
      </c>
      <c r="G13" s="9">
        <v>24313</v>
      </c>
      <c r="H13" s="22">
        <f t="shared" si="2"/>
        <v>30.87600325104135</v>
      </c>
      <c r="I13" s="10">
        <f t="shared" si="3"/>
        <v>78744</v>
      </c>
    </row>
    <row r="14" spans="1:9" ht="12.75" customHeight="1">
      <c r="A14" s="8">
        <v>9</v>
      </c>
      <c r="B14" s="9" t="s">
        <v>639</v>
      </c>
      <c r="C14" s="9">
        <v>1979</v>
      </c>
      <c r="D14" s="22">
        <f t="shared" si="0"/>
        <v>40.47034764826176</v>
      </c>
      <c r="E14" s="9">
        <v>1676</v>
      </c>
      <c r="F14" s="22">
        <f t="shared" si="1"/>
        <v>34.27402862985685</v>
      </c>
      <c r="G14" s="9">
        <v>1235</v>
      </c>
      <c r="H14" s="22">
        <f t="shared" si="2"/>
        <v>25.255623721881392</v>
      </c>
      <c r="I14" s="10">
        <f t="shared" si="3"/>
        <v>4890</v>
      </c>
    </row>
    <row r="15" spans="1:9" ht="12.75" customHeight="1">
      <c r="A15" s="8">
        <v>10</v>
      </c>
      <c r="B15" s="9" t="s">
        <v>613</v>
      </c>
      <c r="C15" s="9">
        <v>13257</v>
      </c>
      <c r="D15" s="22">
        <f t="shared" si="0"/>
        <v>33.776656730107774</v>
      </c>
      <c r="E15" s="9">
        <v>13100</v>
      </c>
      <c r="F15" s="22">
        <f t="shared" si="1"/>
        <v>33.37664653876532</v>
      </c>
      <c r="G15" s="9">
        <v>12892</v>
      </c>
      <c r="H15" s="22">
        <f t="shared" si="2"/>
        <v>32.846696731126904</v>
      </c>
      <c r="I15" s="10">
        <f t="shared" si="3"/>
        <v>39249</v>
      </c>
    </row>
    <row r="16" spans="1:9" ht="12.75" customHeight="1">
      <c r="A16" s="8">
        <v>11</v>
      </c>
      <c r="B16" s="9" t="s">
        <v>640</v>
      </c>
      <c r="C16" s="9">
        <v>129166</v>
      </c>
      <c r="D16" s="22">
        <f t="shared" si="0"/>
        <v>37.95840520978127</v>
      </c>
      <c r="E16" s="9">
        <v>112830</v>
      </c>
      <c r="F16" s="22">
        <f t="shared" si="1"/>
        <v>33.15769521251429</v>
      </c>
      <c r="G16" s="9">
        <v>98287</v>
      </c>
      <c r="H16" s="22">
        <f t="shared" si="2"/>
        <v>28.88389957770444</v>
      </c>
      <c r="I16" s="10">
        <f t="shared" si="3"/>
        <v>340283</v>
      </c>
    </row>
    <row r="17" spans="1:9" ht="12.75" customHeight="1">
      <c r="A17" s="8">
        <v>12</v>
      </c>
      <c r="B17" s="9" t="s">
        <v>641</v>
      </c>
      <c r="C17" s="9">
        <v>121964</v>
      </c>
      <c r="D17" s="22">
        <f t="shared" si="0"/>
        <v>34.65191536754658</v>
      </c>
      <c r="E17" s="9">
        <v>117199</v>
      </c>
      <c r="F17" s="22">
        <f t="shared" si="1"/>
        <v>33.29810295793095</v>
      </c>
      <c r="G17" s="9">
        <v>112806</v>
      </c>
      <c r="H17" s="22">
        <f t="shared" si="2"/>
        <v>32.04998167452247</v>
      </c>
      <c r="I17" s="10">
        <f t="shared" si="3"/>
        <v>351969</v>
      </c>
    </row>
    <row r="18" spans="1:9" ht="12.75" customHeight="1">
      <c r="A18" s="8">
        <v>13</v>
      </c>
      <c r="B18" s="9" t="s">
        <v>642</v>
      </c>
      <c r="C18" s="9">
        <v>6061</v>
      </c>
      <c r="D18" s="22">
        <f t="shared" si="0"/>
        <v>36.14623091603054</v>
      </c>
      <c r="E18" s="9">
        <v>5420</v>
      </c>
      <c r="F18" s="22">
        <f t="shared" si="1"/>
        <v>32.32347328244275</v>
      </c>
      <c r="G18" s="9">
        <v>5287</v>
      </c>
      <c r="H18" s="22">
        <f t="shared" si="2"/>
        <v>31.53029580152672</v>
      </c>
      <c r="I18" s="10">
        <f t="shared" si="3"/>
        <v>16768</v>
      </c>
    </row>
    <row r="19" spans="1:9" ht="12.75" customHeight="1">
      <c r="A19" s="8">
        <v>14</v>
      </c>
      <c r="B19" s="9" t="s">
        <v>643</v>
      </c>
      <c r="C19" s="9">
        <v>145591</v>
      </c>
      <c r="D19" s="22">
        <f t="shared" si="0"/>
        <v>35.54623982499231</v>
      </c>
      <c r="E19" s="9">
        <v>135705</v>
      </c>
      <c r="F19" s="22">
        <f t="shared" si="1"/>
        <v>33.132559536307745</v>
      </c>
      <c r="G19" s="9">
        <v>128286</v>
      </c>
      <c r="H19" s="22">
        <f t="shared" si="2"/>
        <v>31.321200638699942</v>
      </c>
      <c r="I19" s="10">
        <f t="shared" si="3"/>
        <v>409582</v>
      </c>
    </row>
    <row r="20" spans="1:9" ht="12.75" customHeight="1">
      <c r="A20" s="8">
        <v>15</v>
      </c>
      <c r="B20" s="9" t="s">
        <v>614</v>
      </c>
      <c r="C20" s="9">
        <v>41470</v>
      </c>
      <c r="D20" s="22">
        <f t="shared" si="0"/>
        <v>37.57463734630823</v>
      </c>
      <c r="E20" s="9">
        <v>36696</v>
      </c>
      <c r="F20" s="22">
        <f t="shared" si="1"/>
        <v>33.24906901519476</v>
      </c>
      <c r="G20" s="9">
        <v>32201</v>
      </c>
      <c r="H20" s="22">
        <f t="shared" si="2"/>
        <v>29.176293638497015</v>
      </c>
      <c r="I20" s="10">
        <f t="shared" si="3"/>
        <v>110367</v>
      </c>
    </row>
    <row r="21" spans="1:9" ht="12.75" customHeight="1">
      <c r="A21" s="8">
        <v>16</v>
      </c>
      <c r="B21" s="9" t="s">
        <v>615</v>
      </c>
      <c r="C21" s="9">
        <v>853</v>
      </c>
      <c r="D21" s="22">
        <f t="shared" si="0"/>
        <v>32.569683085147005</v>
      </c>
      <c r="E21" s="9">
        <v>883</v>
      </c>
      <c r="F21" s="22">
        <f t="shared" si="1"/>
        <v>33.7151584574265</v>
      </c>
      <c r="G21" s="9">
        <v>883</v>
      </c>
      <c r="H21" s="22">
        <f t="shared" si="2"/>
        <v>33.7151584574265</v>
      </c>
      <c r="I21" s="10">
        <f t="shared" si="3"/>
        <v>2619</v>
      </c>
    </row>
    <row r="22" spans="1:9" ht="12.75" customHeight="1">
      <c r="A22" s="8">
        <v>17</v>
      </c>
      <c r="B22" s="9" t="s">
        <v>644</v>
      </c>
      <c r="C22" s="9">
        <v>26331</v>
      </c>
      <c r="D22" s="22">
        <f t="shared" si="0"/>
        <v>38.13378904835697</v>
      </c>
      <c r="E22" s="9">
        <v>22417</v>
      </c>
      <c r="F22" s="22">
        <f t="shared" si="1"/>
        <v>32.46535069298614</v>
      </c>
      <c r="G22" s="9">
        <v>20301</v>
      </c>
      <c r="H22" s="22">
        <f t="shared" si="2"/>
        <v>29.4008602586569</v>
      </c>
      <c r="I22" s="10">
        <f t="shared" si="3"/>
        <v>69049</v>
      </c>
    </row>
    <row r="23" spans="1:9" ht="12.75" customHeight="1">
      <c r="A23" s="8">
        <v>18</v>
      </c>
      <c r="B23" s="9" t="s">
        <v>645</v>
      </c>
      <c r="C23" s="9">
        <v>1873</v>
      </c>
      <c r="D23" s="22">
        <f t="shared" si="0"/>
        <v>37.98418170756439</v>
      </c>
      <c r="E23" s="9">
        <v>1635</v>
      </c>
      <c r="F23" s="22">
        <f t="shared" si="1"/>
        <v>33.15757452849321</v>
      </c>
      <c r="G23" s="9">
        <v>1423</v>
      </c>
      <c r="H23" s="22">
        <f t="shared" si="2"/>
        <v>28.858243763942404</v>
      </c>
      <c r="I23" s="10">
        <f t="shared" si="3"/>
        <v>4931</v>
      </c>
    </row>
    <row r="24" spans="1:9" ht="12.75" customHeight="1">
      <c r="A24" s="8">
        <v>19</v>
      </c>
      <c r="B24" s="9" t="s">
        <v>646</v>
      </c>
      <c r="C24" s="9">
        <v>7952</v>
      </c>
      <c r="D24" s="22">
        <f t="shared" si="0"/>
        <v>37.521823243523805</v>
      </c>
      <c r="E24" s="9">
        <v>7021</v>
      </c>
      <c r="F24" s="22">
        <f t="shared" si="1"/>
        <v>33.12886330392111</v>
      </c>
      <c r="G24" s="9">
        <v>6220</v>
      </c>
      <c r="H24" s="22">
        <f t="shared" si="2"/>
        <v>29.349313452555087</v>
      </c>
      <c r="I24" s="10">
        <f t="shared" si="3"/>
        <v>21193</v>
      </c>
    </row>
    <row r="25" spans="1:9" ht="12.75" customHeight="1">
      <c r="A25" s="8">
        <v>20</v>
      </c>
      <c r="B25" s="9" t="s">
        <v>647</v>
      </c>
      <c r="C25" s="9">
        <v>5353</v>
      </c>
      <c r="D25" s="22">
        <f t="shared" si="0"/>
        <v>37.559640752175135</v>
      </c>
      <c r="E25" s="9">
        <v>4658</v>
      </c>
      <c r="F25" s="22">
        <f t="shared" si="1"/>
        <v>32.68313219197306</v>
      </c>
      <c r="G25" s="9">
        <v>4241</v>
      </c>
      <c r="H25" s="22">
        <f t="shared" si="2"/>
        <v>29.75722705585181</v>
      </c>
      <c r="I25" s="10">
        <f t="shared" si="3"/>
        <v>14252</v>
      </c>
    </row>
    <row r="26" spans="1:9" ht="12.75" customHeight="1">
      <c r="A26" s="8">
        <v>21</v>
      </c>
      <c r="B26" s="9" t="s">
        <v>648</v>
      </c>
      <c r="C26" s="9">
        <v>18442</v>
      </c>
      <c r="D26" s="22">
        <f t="shared" si="0"/>
        <v>37.95509271645845</v>
      </c>
      <c r="E26" s="9">
        <v>16116</v>
      </c>
      <c r="F26" s="22">
        <f t="shared" si="1"/>
        <v>33.16800098787792</v>
      </c>
      <c r="G26" s="9">
        <v>14031</v>
      </c>
      <c r="H26" s="22">
        <f t="shared" si="2"/>
        <v>28.87690629566363</v>
      </c>
      <c r="I26" s="10">
        <f t="shared" si="3"/>
        <v>48589</v>
      </c>
    </row>
    <row r="27" spans="1:9" ht="12.75" customHeight="1">
      <c r="A27" s="8">
        <v>22</v>
      </c>
      <c r="B27" s="9" t="s">
        <v>649</v>
      </c>
      <c r="C27" s="9">
        <v>5240</v>
      </c>
      <c r="D27" s="22">
        <f t="shared" si="0"/>
        <v>35.236366081635396</v>
      </c>
      <c r="E27" s="9">
        <v>5038</v>
      </c>
      <c r="F27" s="22">
        <f t="shared" si="1"/>
        <v>33.878017618183044</v>
      </c>
      <c r="G27" s="9">
        <v>4593</v>
      </c>
      <c r="H27" s="22">
        <f t="shared" si="2"/>
        <v>30.88561630018156</v>
      </c>
      <c r="I27" s="10">
        <f t="shared" si="3"/>
        <v>14871</v>
      </c>
    </row>
    <row r="28" spans="1:9" ht="12.75" customHeight="1">
      <c r="A28" s="8">
        <v>23</v>
      </c>
      <c r="B28" s="9" t="s">
        <v>650</v>
      </c>
      <c r="C28" s="9">
        <v>1196</v>
      </c>
      <c r="D28" s="22">
        <f t="shared" si="0"/>
        <v>38.4195309990363</v>
      </c>
      <c r="E28" s="9">
        <v>1032</v>
      </c>
      <c r="F28" s="22">
        <f t="shared" si="1"/>
        <v>33.15130099582396</v>
      </c>
      <c r="G28" s="9">
        <v>885</v>
      </c>
      <c r="H28" s="22">
        <f t="shared" si="2"/>
        <v>28.429168005139736</v>
      </c>
      <c r="I28" s="10">
        <f t="shared" si="3"/>
        <v>3113</v>
      </c>
    </row>
    <row r="29" spans="1:9" ht="12.75" customHeight="1">
      <c r="A29" s="8">
        <v>24</v>
      </c>
      <c r="B29" s="9" t="s">
        <v>651</v>
      </c>
      <c r="C29" s="9">
        <v>6280</v>
      </c>
      <c r="D29" s="22">
        <f t="shared" si="0"/>
        <v>38.03064252407194</v>
      </c>
      <c r="E29" s="9">
        <v>5521</v>
      </c>
      <c r="F29" s="22">
        <f t="shared" si="1"/>
        <v>33.434263913280446</v>
      </c>
      <c r="G29" s="9">
        <v>4712</v>
      </c>
      <c r="H29" s="22">
        <f t="shared" si="2"/>
        <v>28.535093562647614</v>
      </c>
      <c r="I29" s="10">
        <f t="shared" si="3"/>
        <v>16513</v>
      </c>
    </row>
    <row r="30" spans="1:9" ht="12.75" customHeight="1">
      <c r="A30" s="8">
        <v>25</v>
      </c>
      <c r="B30" s="9" t="s">
        <v>652</v>
      </c>
      <c r="C30" s="9">
        <v>21687</v>
      </c>
      <c r="D30" s="22">
        <f t="shared" si="0"/>
        <v>38.702596591416075</v>
      </c>
      <c r="E30" s="9">
        <v>18531</v>
      </c>
      <c r="F30" s="22">
        <f t="shared" si="1"/>
        <v>33.07040242705452</v>
      </c>
      <c r="G30" s="9">
        <v>15817</v>
      </c>
      <c r="H30" s="22">
        <f t="shared" si="2"/>
        <v>28.2270009815294</v>
      </c>
      <c r="I30" s="10">
        <f t="shared" si="3"/>
        <v>56035</v>
      </c>
    </row>
    <row r="31" spans="1:9" ht="12.75" customHeight="1">
      <c r="A31" s="8">
        <v>26</v>
      </c>
      <c r="B31" s="9" t="s">
        <v>653</v>
      </c>
      <c r="C31" s="9">
        <v>6032</v>
      </c>
      <c r="D31" s="22">
        <f t="shared" si="0"/>
        <v>39.44546167930944</v>
      </c>
      <c r="E31" s="9">
        <v>5091</v>
      </c>
      <c r="F31" s="22">
        <f t="shared" si="1"/>
        <v>33.291917342401256</v>
      </c>
      <c r="G31" s="9">
        <v>4169</v>
      </c>
      <c r="H31" s="22">
        <f t="shared" si="2"/>
        <v>27.262620978289302</v>
      </c>
      <c r="I31" s="10">
        <f t="shared" si="3"/>
        <v>15292</v>
      </c>
    </row>
    <row r="32" spans="1:9" ht="12.75" customHeight="1">
      <c r="A32" s="8">
        <v>27</v>
      </c>
      <c r="B32" s="9" t="s">
        <v>616</v>
      </c>
      <c r="C32" s="9">
        <v>1872</v>
      </c>
      <c r="D32" s="22">
        <f t="shared" si="0"/>
        <v>40.87336244541485</v>
      </c>
      <c r="E32" s="9">
        <v>1454</v>
      </c>
      <c r="F32" s="22">
        <f t="shared" si="1"/>
        <v>31.746724890829693</v>
      </c>
      <c r="G32" s="9">
        <v>1254</v>
      </c>
      <c r="H32" s="22">
        <f t="shared" si="2"/>
        <v>27.379912663755455</v>
      </c>
      <c r="I32" s="10">
        <f t="shared" si="3"/>
        <v>4580</v>
      </c>
    </row>
    <row r="33" spans="1:9" ht="12.75" customHeight="1">
      <c r="A33" s="8">
        <v>28</v>
      </c>
      <c r="B33" s="9" t="s">
        <v>617</v>
      </c>
      <c r="C33" s="9">
        <v>2003</v>
      </c>
      <c r="D33" s="22">
        <f t="shared" si="0"/>
        <v>33.82303275920297</v>
      </c>
      <c r="E33" s="9">
        <v>2028</v>
      </c>
      <c r="F33" s="22">
        <f t="shared" si="1"/>
        <v>34.2451874366768</v>
      </c>
      <c r="G33" s="9">
        <v>1891</v>
      </c>
      <c r="H33" s="22">
        <f t="shared" si="2"/>
        <v>31.931779804120232</v>
      </c>
      <c r="I33" s="10">
        <f t="shared" si="3"/>
        <v>5922</v>
      </c>
    </row>
    <row r="34" spans="1:9" ht="12.75" customHeight="1">
      <c r="A34" s="8">
        <v>29</v>
      </c>
      <c r="B34" s="9" t="s">
        <v>618</v>
      </c>
      <c r="C34" s="9">
        <v>2957</v>
      </c>
      <c r="D34" s="22">
        <f t="shared" si="0"/>
        <v>36.19339045287638</v>
      </c>
      <c r="E34" s="9">
        <v>2869</v>
      </c>
      <c r="F34" s="22">
        <f t="shared" si="1"/>
        <v>35.116279069767444</v>
      </c>
      <c r="G34" s="9">
        <v>2344</v>
      </c>
      <c r="H34" s="22">
        <f t="shared" si="2"/>
        <v>28.69033047735618</v>
      </c>
      <c r="I34" s="10">
        <f t="shared" si="3"/>
        <v>8170</v>
      </c>
    </row>
    <row r="35" spans="1:9" ht="12.75" customHeight="1">
      <c r="A35" s="11">
        <v>30</v>
      </c>
      <c r="B35" s="12" t="s">
        <v>619</v>
      </c>
      <c r="C35" s="12">
        <v>941</v>
      </c>
      <c r="D35" s="24">
        <f t="shared" si="0"/>
        <v>39.17568692756036</v>
      </c>
      <c r="E35" s="12">
        <v>784</v>
      </c>
      <c r="F35" s="24">
        <f t="shared" si="1"/>
        <v>32.63946711074105</v>
      </c>
      <c r="G35" s="12">
        <v>677</v>
      </c>
      <c r="H35" s="24">
        <f t="shared" si="2"/>
        <v>28.184845961698585</v>
      </c>
      <c r="I35" s="13">
        <f t="shared" si="3"/>
        <v>2402</v>
      </c>
    </row>
    <row r="36" spans="1:9" ht="12.75" customHeight="1">
      <c r="A36" s="177" t="s">
        <v>625</v>
      </c>
      <c r="B36" s="178"/>
      <c r="C36" s="14">
        <f>SUM(C6:C35)</f>
        <v>753815</v>
      </c>
      <c r="D36" s="31">
        <f t="shared" si="0"/>
        <v>36.47350159453479</v>
      </c>
      <c r="E36" s="14">
        <f>SUM(E6:E35)</f>
        <v>685254</v>
      </c>
      <c r="F36" s="31">
        <f t="shared" si="1"/>
        <v>33.15616280076855</v>
      </c>
      <c r="G36" s="14">
        <f>SUM(G6:G35)</f>
        <v>627678</v>
      </c>
      <c r="H36" s="31">
        <f t="shared" si="2"/>
        <v>30.370335604696656</v>
      </c>
      <c r="I36" s="15">
        <f>SUM(I6:I35)</f>
        <v>2066747</v>
      </c>
    </row>
    <row r="37" spans="1:9" ht="12.75" customHeight="1">
      <c r="A37" s="26"/>
      <c r="B37" s="26"/>
      <c r="C37" s="27"/>
      <c r="D37" s="32"/>
      <c r="E37" s="27"/>
      <c r="F37" s="32"/>
      <c r="G37" s="27"/>
      <c r="H37" s="32"/>
      <c r="I37" s="27"/>
    </row>
    <row r="38" ht="3.75" customHeight="1"/>
    <row r="39" spans="1:9" ht="12.75" customHeight="1">
      <c r="A39" s="179" t="s">
        <v>654</v>
      </c>
      <c r="B39" s="181"/>
      <c r="C39" s="195" t="s">
        <v>695</v>
      </c>
      <c r="D39" s="195"/>
      <c r="E39" s="195" t="s">
        <v>696</v>
      </c>
      <c r="F39" s="195"/>
      <c r="G39" s="195" t="s">
        <v>697</v>
      </c>
      <c r="H39" s="195"/>
      <c r="I39" s="209" t="s">
        <v>684</v>
      </c>
    </row>
    <row r="40" spans="1:9" ht="12.75" customHeight="1">
      <c r="A40" s="180"/>
      <c r="B40" s="182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29" t="s">
        <v>629</v>
      </c>
      <c r="I40" s="210"/>
    </row>
    <row r="41" spans="1:9" ht="12.75" customHeight="1">
      <c r="A41" s="201" t="s">
        <v>626</v>
      </c>
      <c r="B41" s="202"/>
      <c r="C41" s="6">
        <v>179200</v>
      </c>
      <c r="D41" s="20">
        <f>C41/I41*100</f>
        <v>35.239449304945126</v>
      </c>
      <c r="E41" s="6">
        <v>168759</v>
      </c>
      <c r="F41" s="20">
        <f>E41/I41*100</f>
        <v>33.18624009627921</v>
      </c>
      <c r="G41" s="6">
        <v>160562</v>
      </c>
      <c r="H41" s="20">
        <f>G41/I41*100</f>
        <v>31.574310598775668</v>
      </c>
      <c r="I41" s="7">
        <f>C41+E41+G41</f>
        <v>508521</v>
      </c>
    </row>
    <row r="42" spans="1:9" ht="12.75" customHeight="1">
      <c r="A42" s="207" t="s">
        <v>655</v>
      </c>
      <c r="B42" s="208"/>
      <c r="C42" s="12">
        <v>574615</v>
      </c>
      <c r="D42" s="24">
        <f>C42/I42*100</f>
        <v>36.87622976384684</v>
      </c>
      <c r="E42" s="12">
        <v>516495</v>
      </c>
      <c r="F42" s="24">
        <f>E42/I42*100</f>
        <v>33.14634719225581</v>
      </c>
      <c r="G42" s="12">
        <v>467116</v>
      </c>
      <c r="H42" s="24">
        <f>G42/I42*100</f>
        <v>29.977423043897357</v>
      </c>
      <c r="I42" s="13">
        <f>C42+E42+G42</f>
        <v>1558226</v>
      </c>
    </row>
  </sheetData>
  <mergeCells count="14">
    <mergeCell ref="G39:H39"/>
    <mergeCell ref="C39:D39"/>
    <mergeCell ref="E39:F39"/>
    <mergeCell ref="G4:H4"/>
    <mergeCell ref="A42:B42"/>
    <mergeCell ref="I4:I5"/>
    <mergeCell ref="I39:I40"/>
    <mergeCell ref="A39:B40"/>
    <mergeCell ref="C4:D4"/>
    <mergeCell ref="E4:F4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6.7109375" style="4" customWidth="1"/>
    <col min="4" max="4" width="4.7109375" style="4" customWidth="1"/>
    <col min="5" max="5" width="6.7109375" style="4" customWidth="1"/>
    <col min="6" max="6" width="4.7109375" style="4" customWidth="1"/>
    <col min="7" max="7" width="6.7109375" style="4" customWidth="1"/>
    <col min="8" max="8" width="4.7109375" style="4" customWidth="1"/>
    <col min="9" max="9" width="7.7109375" style="4" customWidth="1"/>
    <col min="10" max="16384" width="9.140625" style="4" customWidth="1"/>
  </cols>
  <sheetData>
    <row r="1" spans="1:2" ht="12.75" customHeight="1">
      <c r="A1" s="1" t="s">
        <v>706</v>
      </c>
      <c r="B1" s="1" t="s">
        <v>694</v>
      </c>
    </row>
    <row r="2" spans="1:2" ht="12.75" customHeight="1">
      <c r="A2" s="1"/>
      <c r="B2" s="1" t="s">
        <v>669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695</v>
      </c>
      <c r="D4" s="195"/>
      <c r="E4" s="195" t="s">
        <v>696</v>
      </c>
      <c r="F4" s="195"/>
      <c r="G4" s="195" t="s">
        <v>697</v>
      </c>
      <c r="H4" s="195"/>
      <c r="I4" s="209" t="s">
        <v>684</v>
      </c>
    </row>
    <row r="5" spans="1:9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29" t="s">
        <v>629</v>
      </c>
      <c r="I5" s="210"/>
    </row>
    <row r="6" spans="1:9" ht="12.75" customHeight="1">
      <c r="A6" s="5">
        <v>1</v>
      </c>
      <c r="B6" s="6" t="s">
        <v>635</v>
      </c>
      <c r="C6" s="6">
        <v>11265</v>
      </c>
      <c r="D6" s="20">
        <f>C6/I6*100</f>
        <v>38.79132231404959</v>
      </c>
      <c r="E6" s="6">
        <v>9539</v>
      </c>
      <c r="F6" s="20">
        <f>E6/I6*100</f>
        <v>32.84779614325069</v>
      </c>
      <c r="G6" s="6">
        <v>8236</v>
      </c>
      <c r="H6" s="20">
        <f>G6/I6*100</f>
        <v>28.360881542699723</v>
      </c>
      <c r="I6" s="7">
        <f>C6+E6+G6</f>
        <v>29040</v>
      </c>
    </row>
    <row r="7" spans="1:9" ht="12.75" customHeight="1">
      <c r="A7" s="8">
        <v>2</v>
      </c>
      <c r="B7" s="9" t="s">
        <v>636</v>
      </c>
      <c r="C7" s="9">
        <v>17868</v>
      </c>
      <c r="D7" s="22">
        <f aca="true" t="shared" si="0" ref="D7:D36">C7/I7*100</f>
        <v>37.15610638607581</v>
      </c>
      <c r="E7" s="9">
        <v>15803</v>
      </c>
      <c r="F7" s="22">
        <f aca="true" t="shared" si="1" ref="F7:F36">E7/I7*100</f>
        <v>32.86198506935058</v>
      </c>
      <c r="G7" s="9">
        <v>14418</v>
      </c>
      <c r="H7" s="22">
        <f aca="true" t="shared" si="2" ref="H7:H36">G7/I7*100</f>
        <v>29.981908544573603</v>
      </c>
      <c r="I7" s="10">
        <f aca="true" t="shared" si="3" ref="I7:I35">C7+E7+G7</f>
        <v>48089</v>
      </c>
    </row>
    <row r="8" spans="1:9" ht="12.75" customHeight="1">
      <c r="A8" s="8">
        <v>3</v>
      </c>
      <c r="B8" s="9" t="s">
        <v>637</v>
      </c>
      <c r="C8" s="9">
        <v>8168</v>
      </c>
      <c r="D8" s="22">
        <f t="shared" si="0"/>
        <v>37.72574015057042</v>
      </c>
      <c r="E8" s="9">
        <v>7153</v>
      </c>
      <c r="F8" s="22">
        <f t="shared" si="1"/>
        <v>33.037734977599186</v>
      </c>
      <c r="G8" s="9">
        <v>6330</v>
      </c>
      <c r="H8" s="22">
        <f t="shared" si="2"/>
        <v>29.2365248718304</v>
      </c>
      <c r="I8" s="10">
        <f t="shared" si="3"/>
        <v>21651</v>
      </c>
    </row>
    <row r="9" spans="1:9" ht="12.75" customHeight="1">
      <c r="A9" s="8">
        <v>4</v>
      </c>
      <c r="B9" s="9" t="s">
        <v>609</v>
      </c>
      <c r="C9" s="9">
        <v>6162</v>
      </c>
      <c r="D9" s="22">
        <f t="shared" si="0"/>
        <v>38.815748031496064</v>
      </c>
      <c r="E9" s="9">
        <v>5235</v>
      </c>
      <c r="F9" s="22">
        <f t="shared" si="1"/>
        <v>32.976377952755904</v>
      </c>
      <c r="G9" s="9">
        <v>4478</v>
      </c>
      <c r="H9" s="22">
        <f t="shared" si="2"/>
        <v>28.20787401574803</v>
      </c>
      <c r="I9" s="10">
        <f t="shared" si="3"/>
        <v>15875</v>
      </c>
    </row>
    <row r="10" spans="1:9" ht="12.75" customHeight="1">
      <c r="A10" s="8">
        <v>5</v>
      </c>
      <c r="B10" s="9" t="s">
        <v>610</v>
      </c>
      <c r="C10" s="9">
        <v>4551</v>
      </c>
      <c r="D10" s="22">
        <f t="shared" si="0"/>
        <v>38.23405864067882</v>
      </c>
      <c r="E10" s="9">
        <v>3975</v>
      </c>
      <c r="F10" s="22">
        <f t="shared" si="1"/>
        <v>33.39494245148282</v>
      </c>
      <c r="G10" s="9">
        <v>3377</v>
      </c>
      <c r="H10" s="22">
        <f t="shared" si="2"/>
        <v>28.370998907838356</v>
      </c>
      <c r="I10" s="10">
        <f t="shared" si="3"/>
        <v>11903</v>
      </c>
    </row>
    <row r="11" spans="1:9" ht="12.75" customHeight="1">
      <c r="A11" s="8">
        <v>6</v>
      </c>
      <c r="B11" s="9" t="s">
        <v>638</v>
      </c>
      <c r="C11" s="9">
        <v>8301</v>
      </c>
      <c r="D11" s="22">
        <f t="shared" si="0"/>
        <v>41.638242375601926</v>
      </c>
      <c r="E11" s="9">
        <v>6211</v>
      </c>
      <c r="F11" s="22">
        <f t="shared" si="1"/>
        <v>31.154695024077046</v>
      </c>
      <c r="G11" s="9">
        <v>5424</v>
      </c>
      <c r="H11" s="22">
        <f t="shared" si="2"/>
        <v>27.207062600321024</v>
      </c>
      <c r="I11" s="10">
        <f t="shared" si="3"/>
        <v>19936</v>
      </c>
    </row>
    <row r="12" spans="1:9" ht="12.75" customHeight="1">
      <c r="A12" s="8">
        <v>7</v>
      </c>
      <c r="B12" s="9" t="s">
        <v>611</v>
      </c>
      <c r="C12" s="9">
        <v>2221</v>
      </c>
      <c r="D12" s="22">
        <f t="shared" si="0"/>
        <v>40.64787701317716</v>
      </c>
      <c r="E12" s="9">
        <v>1625</v>
      </c>
      <c r="F12" s="22">
        <f t="shared" si="1"/>
        <v>29.74011713030747</v>
      </c>
      <c r="G12" s="9">
        <v>1618</v>
      </c>
      <c r="H12" s="22">
        <f t="shared" si="2"/>
        <v>29.61200585651537</v>
      </c>
      <c r="I12" s="10">
        <f t="shared" si="3"/>
        <v>5464</v>
      </c>
    </row>
    <row r="13" spans="1:9" ht="12.75" customHeight="1">
      <c r="A13" s="8">
        <v>8</v>
      </c>
      <c r="B13" s="9" t="s">
        <v>612</v>
      </c>
      <c r="C13" s="9">
        <v>7837</v>
      </c>
      <c r="D13" s="22">
        <f t="shared" si="0"/>
        <v>37.075409215630614</v>
      </c>
      <c r="E13" s="9">
        <v>6976</v>
      </c>
      <c r="F13" s="22">
        <f t="shared" si="1"/>
        <v>33.002176175607914</v>
      </c>
      <c r="G13" s="9">
        <v>6325</v>
      </c>
      <c r="H13" s="22">
        <f t="shared" si="2"/>
        <v>29.92241460876147</v>
      </c>
      <c r="I13" s="10">
        <f t="shared" si="3"/>
        <v>21138</v>
      </c>
    </row>
    <row r="14" spans="1:9" ht="12.75" customHeight="1">
      <c r="A14" s="8">
        <v>9</v>
      </c>
      <c r="B14" s="9" t="s">
        <v>639</v>
      </c>
      <c r="C14" s="9">
        <v>703</v>
      </c>
      <c r="D14" s="22">
        <f t="shared" si="0"/>
        <v>40.800928612884505</v>
      </c>
      <c r="E14" s="9">
        <v>611</v>
      </c>
      <c r="F14" s="22">
        <f t="shared" si="1"/>
        <v>35.46140452698781</v>
      </c>
      <c r="G14" s="9">
        <v>409</v>
      </c>
      <c r="H14" s="22">
        <f t="shared" si="2"/>
        <v>23.737666860127685</v>
      </c>
      <c r="I14" s="10">
        <f t="shared" si="3"/>
        <v>1723</v>
      </c>
    </row>
    <row r="15" spans="1:9" ht="12.75" customHeight="1">
      <c r="A15" s="8">
        <v>10</v>
      </c>
      <c r="B15" s="9" t="s">
        <v>613</v>
      </c>
      <c r="C15" s="9">
        <v>4267</v>
      </c>
      <c r="D15" s="22">
        <f t="shared" si="0"/>
        <v>33.41425215348473</v>
      </c>
      <c r="E15" s="9">
        <v>4222</v>
      </c>
      <c r="F15" s="22">
        <f t="shared" si="1"/>
        <v>33.061863743148</v>
      </c>
      <c r="G15" s="9">
        <v>4281</v>
      </c>
      <c r="H15" s="22">
        <f t="shared" si="2"/>
        <v>33.523884103367266</v>
      </c>
      <c r="I15" s="10">
        <f t="shared" si="3"/>
        <v>12770</v>
      </c>
    </row>
    <row r="16" spans="1:9" ht="12.75" customHeight="1">
      <c r="A16" s="8">
        <v>11</v>
      </c>
      <c r="B16" s="9" t="s">
        <v>640</v>
      </c>
      <c r="C16" s="9">
        <v>33052</v>
      </c>
      <c r="D16" s="22">
        <f t="shared" si="0"/>
        <v>35.29575088367524</v>
      </c>
      <c r="E16" s="9">
        <v>30518</v>
      </c>
      <c r="F16" s="22">
        <f t="shared" si="1"/>
        <v>32.58972907745373</v>
      </c>
      <c r="G16" s="9">
        <v>30073</v>
      </c>
      <c r="H16" s="22">
        <f t="shared" si="2"/>
        <v>32.11452003887103</v>
      </c>
      <c r="I16" s="10">
        <f t="shared" si="3"/>
        <v>93643</v>
      </c>
    </row>
    <row r="17" spans="1:9" ht="12.75" customHeight="1">
      <c r="A17" s="8">
        <v>12</v>
      </c>
      <c r="B17" s="9" t="s">
        <v>641</v>
      </c>
      <c r="C17" s="9">
        <v>37495</v>
      </c>
      <c r="D17" s="22">
        <f t="shared" si="0"/>
        <v>36.26068624037755</v>
      </c>
      <c r="E17" s="9">
        <v>33952</v>
      </c>
      <c r="F17" s="22">
        <f t="shared" si="1"/>
        <v>32.83431975552203</v>
      </c>
      <c r="G17" s="9">
        <v>31957</v>
      </c>
      <c r="H17" s="22">
        <f t="shared" si="2"/>
        <v>30.904994004100423</v>
      </c>
      <c r="I17" s="10">
        <f t="shared" si="3"/>
        <v>103404</v>
      </c>
    </row>
    <row r="18" spans="1:9" ht="12.75" customHeight="1">
      <c r="A18" s="8">
        <v>13</v>
      </c>
      <c r="B18" s="9" t="s">
        <v>642</v>
      </c>
      <c r="C18" s="9">
        <v>3491</v>
      </c>
      <c r="D18" s="22">
        <f t="shared" si="0"/>
        <v>32.95572547908996</v>
      </c>
      <c r="E18" s="9">
        <v>3608</v>
      </c>
      <c r="F18" s="22">
        <f t="shared" si="1"/>
        <v>34.060228452751815</v>
      </c>
      <c r="G18" s="9">
        <v>3494</v>
      </c>
      <c r="H18" s="22">
        <f t="shared" si="2"/>
        <v>32.98404606815822</v>
      </c>
      <c r="I18" s="10">
        <f t="shared" si="3"/>
        <v>10593</v>
      </c>
    </row>
    <row r="19" spans="1:9" ht="12.75" customHeight="1">
      <c r="A19" s="8">
        <v>14</v>
      </c>
      <c r="B19" s="9" t="s">
        <v>643</v>
      </c>
      <c r="C19" s="9">
        <v>58009</v>
      </c>
      <c r="D19" s="22">
        <f t="shared" si="0"/>
        <v>36.32964665505968</v>
      </c>
      <c r="E19" s="9">
        <v>52170</v>
      </c>
      <c r="F19" s="22">
        <f t="shared" si="1"/>
        <v>32.67282087252777</v>
      </c>
      <c r="G19" s="9">
        <v>49495</v>
      </c>
      <c r="H19" s="22">
        <f t="shared" si="2"/>
        <v>30.99753247241254</v>
      </c>
      <c r="I19" s="10">
        <f t="shared" si="3"/>
        <v>159674</v>
      </c>
    </row>
    <row r="20" spans="1:9" ht="12.75" customHeight="1">
      <c r="A20" s="8">
        <v>15</v>
      </c>
      <c r="B20" s="9" t="s">
        <v>614</v>
      </c>
      <c r="C20" s="9">
        <v>9605</v>
      </c>
      <c r="D20" s="22">
        <f t="shared" si="0"/>
        <v>35.97513015468744</v>
      </c>
      <c r="E20" s="9">
        <v>8864</v>
      </c>
      <c r="F20" s="22">
        <f t="shared" si="1"/>
        <v>33.199745308813064</v>
      </c>
      <c r="G20" s="9">
        <v>8230</v>
      </c>
      <c r="H20" s="22">
        <f t="shared" si="2"/>
        <v>30.825124536499494</v>
      </c>
      <c r="I20" s="10">
        <f t="shared" si="3"/>
        <v>26699</v>
      </c>
    </row>
    <row r="21" spans="1:9" ht="12.75" customHeight="1">
      <c r="A21" s="8">
        <v>16</v>
      </c>
      <c r="B21" s="9" t="s">
        <v>615</v>
      </c>
      <c r="C21" s="9">
        <v>504</v>
      </c>
      <c r="D21" s="22">
        <f t="shared" si="0"/>
        <v>39.06976744186046</v>
      </c>
      <c r="E21" s="9">
        <v>419</v>
      </c>
      <c r="F21" s="22">
        <f t="shared" si="1"/>
        <v>32.48062015503876</v>
      </c>
      <c r="G21" s="9">
        <v>367</v>
      </c>
      <c r="H21" s="22">
        <f t="shared" si="2"/>
        <v>28.449612403100776</v>
      </c>
      <c r="I21" s="10">
        <f t="shared" si="3"/>
        <v>1290</v>
      </c>
    </row>
    <row r="22" spans="1:9" ht="12.75" customHeight="1">
      <c r="A22" s="8">
        <v>17</v>
      </c>
      <c r="B22" s="9" t="s">
        <v>644</v>
      </c>
      <c r="C22" s="9">
        <v>12902</v>
      </c>
      <c r="D22" s="22">
        <f t="shared" si="0"/>
        <v>37.620644408805944</v>
      </c>
      <c r="E22" s="9">
        <v>11507</v>
      </c>
      <c r="F22" s="22">
        <f t="shared" si="1"/>
        <v>33.55299606356611</v>
      </c>
      <c r="G22" s="9">
        <v>9886</v>
      </c>
      <c r="H22" s="22">
        <f t="shared" si="2"/>
        <v>28.826359527627933</v>
      </c>
      <c r="I22" s="10">
        <f t="shared" si="3"/>
        <v>34295</v>
      </c>
    </row>
    <row r="23" spans="1:9" ht="12.75" customHeight="1">
      <c r="A23" s="8">
        <v>18</v>
      </c>
      <c r="B23" s="9" t="s">
        <v>645</v>
      </c>
      <c r="C23" s="9">
        <v>876</v>
      </c>
      <c r="D23" s="22">
        <f t="shared" si="0"/>
        <v>39.2649036306589</v>
      </c>
      <c r="E23" s="9">
        <v>755</v>
      </c>
      <c r="F23" s="22">
        <f t="shared" si="1"/>
        <v>33.84132675930076</v>
      </c>
      <c r="G23" s="9">
        <v>600</v>
      </c>
      <c r="H23" s="22">
        <f t="shared" si="2"/>
        <v>26.89376961004034</v>
      </c>
      <c r="I23" s="10">
        <f t="shared" si="3"/>
        <v>2231</v>
      </c>
    </row>
    <row r="24" spans="1:9" ht="12.75" customHeight="1">
      <c r="A24" s="8">
        <v>19</v>
      </c>
      <c r="B24" s="9" t="s">
        <v>646</v>
      </c>
      <c r="C24" s="9">
        <v>2895</v>
      </c>
      <c r="D24" s="22">
        <f t="shared" si="0"/>
        <v>39.126909041762396</v>
      </c>
      <c r="E24" s="9">
        <v>2443</v>
      </c>
      <c r="F24" s="22">
        <f t="shared" si="1"/>
        <v>33.01797540208136</v>
      </c>
      <c r="G24" s="9">
        <v>2061</v>
      </c>
      <c r="H24" s="22">
        <f t="shared" si="2"/>
        <v>27.855115556156235</v>
      </c>
      <c r="I24" s="10">
        <f t="shared" si="3"/>
        <v>7399</v>
      </c>
    </row>
    <row r="25" spans="1:9" ht="12.75" customHeight="1">
      <c r="A25" s="8">
        <v>20</v>
      </c>
      <c r="B25" s="9" t="s">
        <v>647</v>
      </c>
      <c r="C25" s="9">
        <v>1707</v>
      </c>
      <c r="D25" s="22">
        <f t="shared" si="0"/>
        <v>39.83663943990665</v>
      </c>
      <c r="E25" s="9">
        <v>1357</v>
      </c>
      <c r="F25" s="22">
        <f t="shared" si="1"/>
        <v>31.668611435239207</v>
      </c>
      <c r="G25" s="9">
        <v>1221</v>
      </c>
      <c r="H25" s="22">
        <f t="shared" si="2"/>
        <v>28.494749124854142</v>
      </c>
      <c r="I25" s="10">
        <f t="shared" si="3"/>
        <v>4285</v>
      </c>
    </row>
    <row r="26" spans="1:9" ht="12.75" customHeight="1">
      <c r="A26" s="8">
        <v>21</v>
      </c>
      <c r="B26" s="9" t="s">
        <v>648</v>
      </c>
      <c r="C26" s="9">
        <v>7006</v>
      </c>
      <c r="D26" s="22">
        <f t="shared" si="0"/>
        <v>39.359550561797754</v>
      </c>
      <c r="E26" s="9">
        <v>5810</v>
      </c>
      <c r="F26" s="22">
        <f t="shared" si="1"/>
        <v>32.640449438202246</v>
      </c>
      <c r="G26" s="9">
        <v>4984</v>
      </c>
      <c r="H26" s="22">
        <f t="shared" si="2"/>
        <v>28.000000000000004</v>
      </c>
      <c r="I26" s="10">
        <f t="shared" si="3"/>
        <v>17800</v>
      </c>
    </row>
    <row r="27" spans="1:9" ht="12.75" customHeight="1">
      <c r="A27" s="8">
        <v>22</v>
      </c>
      <c r="B27" s="9" t="s">
        <v>649</v>
      </c>
      <c r="C27" s="9">
        <v>2543</v>
      </c>
      <c r="D27" s="22">
        <f t="shared" si="0"/>
        <v>37.16206342247552</v>
      </c>
      <c r="E27" s="9">
        <v>2210</v>
      </c>
      <c r="F27" s="22">
        <f t="shared" si="1"/>
        <v>32.29577670612305</v>
      </c>
      <c r="G27" s="9">
        <v>2090</v>
      </c>
      <c r="H27" s="22">
        <f t="shared" si="2"/>
        <v>30.54215987140143</v>
      </c>
      <c r="I27" s="10">
        <f t="shared" si="3"/>
        <v>6843</v>
      </c>
    </row>
    <row r="28" spans="1:9" ht="12.75" customHeight="1">
      <c r="A28" s="8">
        <v>23</v>
      </c>
      <c r="B28" s="9" t="s">
        <v>650</v>
      </c>
      <c r="C28" s="9">
        <v>442</v>
      </c>
      <c r="D28" s="22">
        <f t="shared" si="0"/>
        <v>36.95652173913043</v>
      </c>
      <c r="E28" s="9">
        <v>417</v>
      </c>
      <c r="F28" s="22">
        <f t="shared" si="1"/>
        <v>34.86622073578595</v>
      </c>
      <c r="G28" s="9">
        <v>337</v>
      </c>
      <c r="H28" s="22">
        <f t="shared" si="2"/>
        <v>28.17725752508361</v>
      </c>
      <c r="I28" s="10">
        <f t="shared" si="3"/>
        <v>1196</v>
      </c>
    </row>
    <row r="29" spans="1:9" ht="12.75" customHeight="1">
      <c r="A29" s="8">
        <v>24</v>
      </c>
      <c r="B29" s="9" t="s">
        <v>651</v>
      </c>
      <c r="C29" s="9">
        <v>2189</v>
      </c>
      <c r="D29" s="22">
        <f t="shared" si="0"/>
        <v>39.48412698412698</v>
      </c>
      <c r="E29" s="9">
        <v>1799</v>
      </c>
      <c r="F29" s="22">
        <f t="shared" si="1"/>
        <v>32.44949494949495</v>
      </c>
      <c r="G29" s="9">
        <v>1556</v>
      </c>
      <c r="H29" s="22">
        <f t="shared" si="2"/>
        <v>28.066378066378068</v>
      </c>
      <c r="I29" s="10">
        <f t="shared" si="3"/>
        <v>5544</v>
      </c>
    </row>
    <row r="30" spans="1:9" ht="12.75" customHeight="1">
      <c r="A30" s="8">
        <v>25</v>
      </c>
      <c r="B30" s="9" t="s">
        <v>652</v>
      </c>
      <c r="C30" s="9">
        <v>8692</v>
      </c>
      <c r="D30" s="22">
        <f t="shared" si="0"/>
        <v>39.60450175422609</v>
      </c>
      <c r="E30" s="9">
        <v>6937</v>
      </c>
      <c r="F30" s="22">
        <f t="shared" si="1"/>
        <v>31.607964642092313</v>
      </c>
      <c r="G30" s="9">
        <v>6318</v>
      </c>
      <c r="H30" s="22">
        <f t="shared" si="2"/>
        <v>28.7875336036816</v>
      </c>
      <c r="I30" s="10">
        <f t="shared" si="3"/>
        <v>21947</v>
      </c>
    </row>
    <row r="31" spans="1:9" ht="12.75" customHeight="1">
      <c r="A31" s="8">
        <v>26</v>
      </c>
      <c r="B31" s="9" t="s">
        <v>653</v>
      </c>
      <c r="C31" s="9">
        <v>2264</v>
      </c>
      <c r="D31" s="22">
        <f t="shared" si="0"/>
        <v>39.25104022191401</v>
      </c>
      <c r="E31" s="9">
        <v>1798</v>
      </c>
      <c r="F31" s="22">
        <f t="shared" si="1"/>
        <v>31.171983356449374</v>
      </c>
      <c r="G31" s="9">
        <v>1706</v>
      </c>
      <c r="H31" s="22">
        <f t="shared" si="2"/>
        <v>29.576976421636616</v>
      </c>
      <c r="I31" s="10">
        <f t="shared" si="3"/>
        <v>5768</v>
      </c>
    </row>
    <row r="32" spans="1:9" ht="12.75" customHeight="1">
      <c r="A32" s="8">
        <v>27</v>
      </c>
      <c r="B32" s="9" t="s">
        <v>616</v>
      </c>
      <c r="C32" s="9">
        <v>647</v>
      </c>
      <c r="D32" s="22">
        <f t="shared" si="0"/>
        <v>33.575505967825634</v>
      </c>
      <c r="E32" s="9">
        <v>661</v>
      </c>
      <c r="F32" s="22">
        <f t="shared" si="1"/>
        <v>34.302023871302545</v>
      </c>
      <c r="G32" s="9">
        <v>619</v>
      </c>
      <c r="H32" s="22">
        <f t="shared" si="2"/>
        <v>32.12247016087182</v>
      </c>
      <c r="I32" s="10">
        <f t="shared" si="3"/>
        <v>1927</v>
      </c>
    </row>
    <row r="33" spans="1:9" ht="12.75" customHeight="1">
      <c r="A33" s="8">
        <v>28</v>
      </c>
      <c r="B33" s="9" t="s">
        <v>617</v>
      </c>
      <c r="C33" s="9">
        <v>816</v>
      </c>
      <c r="D33" s="22">
        <f t="shared" si="0"/>
        <v>36.266666666666666</v>
      </c>
      <c r="E33" s="9">
        <v>741</v>
      </c>
      <c r="F33" s="22">
        <f t="shared" si="1"/>
        <v>32.93333333333333</v>
      </c>
      <c r="G33" s="9">
        <v>693</v>
      </c>
      <c r="H33" s="22">
        <f t="shared" si="2"/>
        <v>30.8</v>
      </c>
      <c r="I33" s="10">
        <f t="shared" si="3"/>
        <v>2250</v>
      </c>
    </row>
    <row r="34" spans="1:9" ht="12.75" customHeight="1">
      <c r="A34" s="8">
        <v>29</v>
      </c>
      <c r="B34" s="9" t="s">
        <v>618</v>
      </c>
      <c r="C34" s="9">
        <v>1136</v>
      </c>
      <c r="D34" s="22">
        <f t="shared" si="0"/>
        <v>36.82333873581848</v>
      </c>
      <c r="E34" s="9">
        <v>1027</v>
      </c>
      <c r="F34" s="22">
        <f t="shared" si="1"/>
        <v>33.29011345218801</v>
      </c>
      <c r="G34" s="9">
        <v>922</v>
      </c>
      <c r="H34" s="22">
        <f t="shared" si="2"/>
        <v>29.88654781199352</v>
      </c>
      <c r="I34" s="10">
        <f t="shared" si="3"/>
        <v>3085</v>
      </c>
    </row>
    <row r="35" spans="1:9" ht="12.75" customHeight="1">
      <c r="A35" s="11">
        <v>30</v>
      </c>
      <c r="B35" s="12" t="s">
        <v>619</v>
      </c>
      <c r="C35" s="12">
        <v>335</v>
      </c>
      <c r="D35" s="24">
        <f t="shared" si="0"/>
        <v>39.78622327790974</v>
      </c>
      <c r="E35" s="12">
        <v>277</v>
      </c>
      <c r="F35" s="24">
        <f t="shared" si="1"/>
        <v>32.8978622327791</v>
      </c>
      <c r="G35" s="12">
        <v>230</v>
      </c>
      <c r="H35" s="24">
        <f t="shared" si="2"/>
        <v>27.315914489311165</v>
      </c>
      <c r="I35" s="13">
        <f t="shared" si="3"/>
        <v>842</v>
      </c>
    </row>
    <row r="36" spans="1:9" ht="12.75" customHeight="1">
      <c r="A36" s="177" t="s">
        <v>625</v>
      </c>
      <c r="B36" s="178"/>
      <c r="C36" s="14">
        <f>SUM(C6:C35)</f>
        <v>257949</v>
      </c>
      <c r="D36" s="31">
        <f t="shared" si="0"/>
        <v>36.939355925213086</v>
      </c>
      <c r="E36" s="14">
        <f>SUM(E6:E35)</f>
        <v>228620</v>
      </c>
      <c r="F36" s="31">
        <f t="shared" si="1"/>
        <v>32.73932270186051</v>
      </c>
      <c r="G36" s="14">
        <f>SUM(G6:G35)</f>
        <v>211735</v>
      </c>
      <c r="H36" s="31">
        <f t="shared" si="2"/>
        <v>30.321321372926402</v>
      </c>
      <c r="I36" s="15">
        <f>SUM(I6:I35)</f>
        <v>698304</v>
      </c>
    </row>
    <row r="37" spans="1:9" ht="12.75" customHeight="1">
      <c r="A37" s="26"/>
      <c r="B37" s="26"/>
      <c r="C37" s="27"/>
      <c r="D37" s="32"/>
      <c r="E37" s="27"/>
      <c r="F37" s="32"/>
      <c r="G37" s="27"/>
      <c r="H37" s="32"/>
      <c r="I37" s="27"/>
    </row>
    <row r="38" ht="3.75" customHeight="1"/>
    <row r="39" spans="1:9" ht="12.75" customHeight="1">
      <c r="A39" s="179" t="s">
        <v>654</v>
      </c>
      <c r="B39" s="181"/>
      <c r="C39" s="195" t="s">
        <v>695</v>
      </c>
      <c r="D39" s="195"/>
      <c r="E39" s="195" t="s">
        <v>696</v>
      </c>
      <c r="F39" s="195"/>
      <c r="G39" s="195" t="s">
        <v>697</v>
      </c>
      <c r="H39" s="195"/>
      <c r="I39" s="209" t="s">
        <v>684</v>
      </c>
    </row>
    <row r="40" spans="1:9" ht="12.75" customHeight="1">
      <c r="A40" s="180"/>
      <c r="B40" s="182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29" t="s">
        <v>629</v>
      </c>
      <c r="I40" s="210"/>
    </row>
    <row r="41" spans="1:9" ht="12.75" customHeight="1">
      <c r="A41" s="201" t="s">
        <v>626</v>
      </c>
      <c r="B41" s="202"/>
      <c r="C41" s="6">
        <v>106285</v>
      </c>
      <c r="D41" s="20">
        <f>C41/I41*100</f>
        <v>36.4479026638501</v>
      </c>
      <c r="E41" s="6">
        <v>95656</v>
      </c>
      <c r="F41" s="20">
        <f>E41/I41*100</f>
        <v>32.802940934405086</v>
      </c>
      <c r="G41" s="6">
        <v>89667</v>
      </c>
      <c r="H41" s="20">
        <f>G41/I41*100</f>
        <v>30.74915640174481</v>
      </c>
      <c r="I41" s="7">
        <f>C41+E41+G41</f>
        <v>291608</v>
      </c>
    </row>
    <row r="42" spans="1:9" ht="12.75" customHeight="1">
      <c r="A42" s="207" t="s">
        <v>655</v>
      </c>
      <c r="B42" s="208"/>
      <c r="C42" s="12">
        <v>151664</v>
      </c>
      <c r="D42" s="24">
        <f>C42/I42*100</f>
        <v>37.29173633377265</v>
      </c>
      <c r="E42" s="12">
        <v>132964</v>
      </c>
      <c r="F42" s="24">
        <f>E42/I42*100</f>
        <v>32.693707339142755</v>
      </c>
      <c r="G42" s="12">
        <v>122068</v>
      </c>
      <c r="H42" s="24">
        <f>G42/I42*100</f>
        <v>30.014556327084602</v>
      </c>
      <c r="I42" s="13">
        <f>C42+E42+G42</f>
        <v>406696</v>
      </c>
    </row>
  </sheetData>
  <mergeCells count="14">
    <mergeCell ref="A42:B42"/>
    <mergeCell ref="I4:I5"/>
    <mergeCell ref="I39:I40"/>
    <mergeCell ref="A39:B40"/>
    <mergeCell ref="C4:D4"/>
    <mergeCell ref="E4:F4"/>
    <mergeCell ref="A36:B36"/>
    <mergeCell ref="A4:A5"/>
    <mergeCell ref="B4:B5"/>
    <mergeCell ref="A41:B41"/>
    <mergeCell ref="G39:H39"/>
    <mergeCell ref="C39:D39"/>
    <mergeCell ref="E39:F39"/>
    <mergeCell ref="G4:H4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5.7109375" style="4" customWidth="1"/>
    <col min="4" max="4" width="4.7109375" style="4" customWidth="1"/>
    <col min="5" max="5" width="5.7109375" style="4" customWidth="1"/>
    <col min="6" max="6" width="4.7109375" style="4" customWidth="1"/>
    <col min="7" max="7" width="5.7109375" style="4" customWidth="1"/>
    <col min="8" max="8" width="4.7109375" style="4" customWidth="1"/>
    <col min="9" max="9" width="5.7109375" style="4" customWidth="1"/>
    <col min="10" max="10" width="4.7109375" style="4" customWidth="1"/>
    <col min="11" max="11" width="5.7109375" style="4" customWidth="1"/>
    <col min="12" max="16384" width="9.140625" style="4" customWidth="1"/>
  </cols>
  <sheetData>
    <row r="1" spans="1:2" ht="12.75" customHeight="1">
      <c r="A1" s="1" t="s">
        <v>713</v>
      </c>
      <c r="B1" s="1" t="s">
        <v>705</v>
      </c>
    </row>
    <row r="2" spans="1:2" ht="12.75" customHeight="1">
      <c r="A2" s="1"/>
      <c r="B2" s="1" t="s">
        <v>669</v>
      </c>
    </row>
    <row r="3" ht="3.75" customHeight="1">
      <c r="A3" s="3"/>
    </row>
    <row r="4" spans="1:11" ht="12.75" customHeight="1">
      <c r="A4" s="179" t="s">
        <v>621</v>
      </c>
      <c r="B4" s="181" t="s">
        <v>620</v>
      </c>
      <c r="C4" s="195" t="s">
        <v>631</v>
      </c>
      <c r="D4" s="195"/>
      <c r="E4" s="195" t="s">
        <v>632</v>
      </c>
      <c r="F4" s="195"/>
      <c r="G4" s="195" t="s">
        <v>633</v>
      </c>
      <c r="H4" s="195"/>
      <c r="I4" s="195" t="s">
        <v>634</v>
      </c>
      <c r="J4" s="195"/>
      <c r="K4" s="209" t="s">
        <v>684</v>
      </c>
    </row>
    <row r="5" spans="1:11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29" t="s">
        <v>629</v>
      </c>
      <c r="I5" s="29" t="s">
        <v>625</v>
      </c>
      <c r="J5" s="29" t="s">
        <v>629</v>
      </c>
      <c r="K5" s="210"/>
    </row>
    <row r="6" spans="1:11" ht="12.75" customHeight="1">
      <c r="A6" s="5">
        <v>1</v>
      </c>
      <c r="B6" s="6" t="s">
        <v>635</v>
      </c>
      <c r="C6" s="6">
        <v>4255</v>
      </c>
      <c r="D6" s="20">
        <f>C6/K6*100</f>
        <v>51.6634288489558</v>
      </c>
      <c r="E6" s="6">
        <v>3517</v>
      </c>
      <c r="F6" s="20">
        <f>E6/K6*100</f>
        <v>42.70276833414279</v>
      </c>
      <c r="G6" s="6">
        <v>278</v>
      </c>
      <c r="H6" s="20">
        <f>G6/K6*100</f>
        <v>3.3754249635745506</v>
      </c>
      <c r="I6" s="35">
        <v>186</v>
      </c>
      <c r="J6" s="39">
        <f>I6/K6*100</f>
        <v>2.258377853326858</v>
      </c>
      <c r="K6" s="7">
        <f>C6+E6+G6+I6</f>
        <v>8236</v>
      </c>
    </row>
    <row r="7" spans="1:11" ht="12.75" customHeight="1">
      <c r="A7" s="8">
        <v>2</v>
      </c>
      <c r="B7" s="9" t="s">
        <v>636</v>
      </c>
      <c r="C7" s="9">
        <v>5950</v>
      </c>
      <c r="D7" s="22">
        <f aca="true" t="shared" si="0" ref="D7:D36">C7/K7*100</f>
        <v>41.26785961991955</v>
      </c>
      <c r="E7" s="9">
        <v>8150</v>
      </c>
      <c r="F7" s="22">
        <f aca="true" t="shared" si="1" ref="F7:F36">E7/K7*100</f>
        <v>56.52656401720072</v>
      </c>
      <c r="G7" s="9">
        <v>215</v>
      </c>
      <c r="H7" s="22">
        <f aca="true" t="shared" si="2" ref="H7:H36">G7/K7*100</f>
        <v>1.4911915660979331</v>
      </c>
      <c r="I7" s="40">
        <v>103</v>
      </c>
      <c r="J7" s="41">
        <f aca="true" t="shared" si="3" ref="J7:J36">I7/K7*100</f>
        <v>0.7143847967818006</v>
      </c>
      <c r="K7" s="10">
        <f aca="true" t="shared" si="4" ref="K7:K35">C7+E7+G7+I7</f>
        <v>14418</v>
      </c>
    </row>
    <row r="8" spans="1:11" ht="12.75" customHeight="1">
      <c r="A8" s="8">
        <v>3</v>
      </c>
      <c r="B8" s="9" t="s">
        <v>637</v>
      </c>
      <c r="C8" s="9">
        <v>1098</v>
      </c>
      <c r="D8" s="22">
        <f t="shared" si="0"/>
        <v>17.345971563981042</v>
      </c>
      <c r="E8" s="9">
        <v>4420</v>
      </c>
      <c r="F8" s="22">
        <f t="shared" si="1"/>
        <v>69.826224328594</v>
      </c>
      <c r="G8" s="9">
        <v>241</v>
      </c>
      <c r="H8" s="22">
        <f t="shared" si="2"/>
        <v>3.807266982622433</v>
      </c>
      <c r="I8" s="40">
        <v>571</v>
      </c>
      <c r="J8" s="41">
        <f t="shared" si="3"/>
        <v>9.020537124802527</v>
      </c>
      <c r="K8" s="10">
        <f t="shared" si="4"/>
        <v>6330</v>
      </c>
    </row>
    <row r="9" spans="1:11" ht="12.75" customHeight="1">
      <c r="A9" s="8">
        <v>4</v>
      </c>
      <c r="B9" s="9" t="s">
        <v>609</v>
      </c>
      <c r="C9" s="9">
        <v>744</v>
      </c>
      <c r="D9" s="22">
        <f t="shared" si="0"/>
        <v>16.614560071460474</v>
      </c>
      <c r="E9" s="9">
        <v>3452</v>
      </c>
      <c r="F9" s="22">
        <f t="shared" si="1"/>
        <v>77.08798570790532</v>
      </c>
      <c r="G9" s="9">
        <v>177</v>
      </c>
      <c r="H9" s="22">
        <f t="shared" si="2"/>
        <v>3.952657436355516</v>
      </c>
      <c r="I9" s="40">
        <v>105</v>
      </c>
      <c r="J9" s="41">
        <f t="shared" si="3"/>
        <v>2.344796784278696</v>
      </c>
      <c r="K9" s="10">
        <f t="shared" si="4"/>
        <v>4478</v>
      </c>
    </row>
    <row r="10" spans="1:11" ht="12.75" customHeight="1">
      <c r="A10" s="8">
        <v>5</v>
      </c>
      <c r="B10" s="9" t="s">
        <v>610</v>
      </c>
      <c r="C10" s="9">
        <v>447</v>
      </c>
      <c r="D10" s="22">
        <f t="shared" si="0"/>
        <v>13.23660053301747</v>
      </c>
      <c r="E10" s="9">
        <v>2647</v>
      </c>
      <c r="F10" s="22">
        <f t="shared" si="1"/>
        <v>78.38318033757773</v>
      </c>
      <c r="G10" s="9">
        <v>233</v>
      </c>
      <c r="H10" s="22">
        <f t="shared" si="2"/>
        <v>6.899615042937518</v>
      </c>
      <c r="I10" s="40">
        <v>50</v>
      </c>
      <c r="J10" s="41">
        <f t="shared" si="3"/>
        <v>1.4806040864672787</v>
      </c>
      <c r="K10" s="10">
        <f t="shared" si="4"/>
        <v>3377</v>
      </c>
    </row>
    <row r="11" spans="1:11" ht="12.75" customHeight="1">
      <c r="A11" s="8">
        <v>6</v>
      </c>
      <c r="B11" s="9" t="s">
        <v>638</v>
      </c>
      <c r="C11" s="9">
        <v>1034</v>
      </c>
      <c r="D11" s="22">
        <f t="shared" si="0"/>
        <v>19.063421828908556</v>
      </c>
      <c r="E11" s="9">
        <v>4010</v>
      </c>
      <c r="F11" s="22">
        <f t="shared" si="1"/>
        <v>73.9306784660767</v>
      </c>
      <c r="G11" s="9">
        <v>0</v>
      </c>
      <c r="H11" s="22">
        <f t="shared" si="2"/>
        <v>0</v>
      </c>
      <c r="I11" s="40">
        <v>380</v>
      </c>
      <c r="J11" s="41">
        <f t="shared" si="3"/>
        <v>7.005899705014749</v>
      </c>
      <c r="K11" s="10">
        <f t="shared" si="4"/>
        <v>5424</v>
      </c>
    </row>
    <row r="12" spans="1:11" ht="12.75" customHeight="1">
      <c r="A12" s="8">
        <v>7</v>
      </c>
      <c r="B12" s="9" t="s">
        <v>611</v>
      </c>
      <c r="C12" s="9">
        <v>238</v>
      </c>
      <c r="D12" s="22">
        <f t="shared" si="0"/>
        <v>14.709517923362176</v>
      </c>
      <c r="E12" s="9">
        <v>1306</v>
      </c>
      <c r="F12" s="22">
        <f t="shared" si="1"/>
        <v>80.716934487021</v>
      </c>
      <c r="G12" s="9">
        <v>27</v>
      </c>
      <c r="H12" s="22">
        <f t="shared" si="2"/>
        <v>1.6687268232385661</v>
      </c>
      <c r="I12" s="40">
        <v>47</v>
      </c>
      <c r="J12" s="41">
        <f t="shared" si="3"/>
        <v>2.904820766378245</v>
      </c>
      <c r="K12" s="10">
        <f t="shared" si="4"/>
        <v>1618</v>
      </c>
    </row>
    <row r="13" spans="1:11" ht="12.75" customHeight="1">
      <c r="A13" s="8">
        <v>8</v>
      </c>
      <c r="B13" s="9" t="s">
        <v>612</v>
      </c>
      <c r="C13" s="9">
        <v>1405</v>
      </c>
      <c r="D13" s="22">
        <f t="shared" si="0"/>
        <v>22.213438735177863</v>
      </c>
      <c r="E13" s="9">
        <v>4748</v>
      </c>
      <c r="F13" s="22">
        <f t="shared" si="1"/>
        <v>75.06719367588933</v>
      </c>
      <c r="G13" s="9">
        <v>59</v>
      </c>
      <c r="H13" s="22">
        <f t="shared" si="2"/>
        <v>0.9328063241106719</v>
      </c>
      <c r="I13" s="40">
        <v>113</v>
      </c>
      <c r="J13" s="41">
        <f t="shared" si="3"/>
        <v>1.7865612648221345</v>
      </c>
      <c r="K13" s="10">
        <f t="shared" si="4"/>
        <v>6325</v>
      </c>
    </row>
    <row r="14" spans="1:11" ht="12.75" customHeight="1">
      <c r="A14" s="8">
        <v>9</v>
      </c>
      <c r="B14" s="9" t="s">
        <v>639</v>
      </c>
      <c r="C14" s="9">
        <v>66</v>
      </c>
      <c r="D14" s="22">
        <f t="shared" si="0"/>
        <v>16.13691931540342</v>
      </c>
      <c r="E14" s="9">
        <v>311</v>
      </c>
      <c r="F14" s="22">
        <f t="shared" si="1"/>
        <v>76.03911980440098</v>
      </c>
      <c r="G14" s="9">
        <v>0</v>
      </c>
      <c r="H14" s="22">
        <f t="shared" si="2"/>
        <v>0</v>
      </c>
      <c r="I14" s="40">
        <v>32</v>
      </c>
      <c r="J14" s="41">
        <f t="shared" si="3"/>
        <v>7.823960880195599</v>
      </c>
      <c r="K14" s="10">
        <f t="shared" si="4"/>
        <v>409</v>
      </c>
    </row>
    <row r="15" spans="1:11" ht="12.75" customHeight="1">
      <c r="A15" s="8">
        <v>10</v>
      </c>
      <c r="B15" s="9" t="s">
        <v>613</v>
      </c>
      <c r="C15" s="9">
        <v>889</v>
      </c>
      <c r="D15" s="22">
        <f t="shared" si="0"/>
        <v>20.766176127073113</v>
      </c>
      <c r="E15" s="9">
        <v>2952</v>
      </c>
      <c r="F15" s="22">
        <f t="shared" si="1"/>
        <v>68.95585143658025</v>
      </c>
      <c r="G15" s="9">
        <v>295</v>
      </c>
      <c r="H15" s="22">
        <f t="shared" si="2"/>
        <v>6.890913338005139</v>
      </c>
      <c r="I15" s="40">
        <v>145</v>
      </c>
      <c r="J15" s="41">
        <f t="shared" si="3"/>
        <v>3.387059098341509</v>
      </c>
      <c r="K15" s="10">
        <f t="shared" si="4"/>
        <v>4281</v>
      </c>
    </row>
    <row r="16" spans="1:11" ht="12.75" customHeight="1">
      <c r="A16" s="8">
        <v>11</v>
      </c>
      <c r="B16" s="9" t="s">
        <v>640</v>
      </c>
      <c r="C16" s="9">
        <v>6069</v>
      </c>
      <c r="D16" s="22">
        <f t="shared" si="0"/>
        <v>20.18089315997739</v>
      </c>
      <c r="E16" s="9">
        <v>21947</v>
      </c>
      <c r="F16" s="22">
        <f t="shared" si="1"/>
        <v>72.97908422837762</v>
      </c>
      <c r="G16" s="9">
        <v>916</v>
      </c>
      <c r="H16" s="22">
        <f t="shared" si="2"/>
        <v>3.0459215907957304</v>
      </c>
      <c r="I16" s="40">
        <v>1141</v>
      </c>
      <c r="J16" s="41">
        <f t="shared" si="3"/>
        <v>3.7941010208492667</v>
      </c>
      <c r="K16" s="10">
        <f t="shared" si="4"/>
        <v>30073</v>
      </c>
    </row>
    <row r="17" spans="1:11" ht="12.75" customHeight="1">
      <c r="A17" s="8">
        <v>12</v>
      </c>
      <c r="B17" s="9" t="s">
        <v>641</v>
      </c>
      <c r="C17" s="9">
        <v>7965</v>
      </c>
      <c r="D17" s="22">
        <f t="shared" si="0"/>
        <v>24.92411678192571</v>
      </c>
      <c r="E17" s="9">
        <v>22124</v>
      </c>
      <c r="F17" s="22">
        <f t="shared" si="1"/>
        <v>69.23052852270239</v>
      </c>
      <c r="G17" s="9">
        <v>933</v>
      </c>
      <c r="H17" s="22">
        <f t="shared" si="2"/>
        <v>2.91954814281691</v>
      </c>
      <c r="I17" s="40">
        <v>935</v>
      </c>
      <c r="J17" s="41">
        <f t="shared" si="3"/>
        <v>2.9258065525549957</v>
      </c>
      <c r="K17" s="10">
        <f t="shared" si="4"/>
        <v>31957</v>
      </c>
    </row>
    <row r="18" spans="1:11" ht="12.75" customHeight="1">
      <c r="A18" s="8">
        <v>13</v>
      </c>
      <c r="B18" s="9" t="s">
        <v>642</v>
      </c>
      <c r="C18" s="9">
        <v>1157</v>
      </c>
      <c r="D18" s="22">
        <f t="shared" si="0"/>
        <v>33.11390955924442</v>
      </c>
      <c r="E18" s="9">
        <v>2072</v>
      </c>
      <c r="F18" s="22">
        <f t="shared" si="1"/>
        <v>59.301659988551805</v>
      </c>
      <c r="G18" s="9">
        <v>77</v>
      </c>
      <c r="H18" s="22">
        <f t="shared" si="2"/>
        <v>2.2037779049799657</v>
      </c>
      <c r="I18" s="40">
        <v>188</v>
      </c>
      <c r="J18" s="41">
        <f t="shared" si="3"/>
        <v>5.3806525472238125</v>
      </c>
      <c r="K18" s="10">
        <f t="shared" si="4"/>
        <v>3494</v>
      </c>
    </row>
    <row r="19" spans="1:11" ht="12.75" customHeight="1">
      <c r="A19" s="8">
        <v>14</v>
      </c>
      <c r="B19" s="9" t="s">
        <v>643</v>
      </c>
      <c r="C19" s="9">
        <v>11377</v>
      </c>
      <c r="D19" s="22">
        <f t="shared" si="0"/>
        <v>22.986160218203857</v>
      </c>
      <c r="E19" s="9">
        <v>33782</v>
      </c>
      <c r="F19" s="22">
        <f t="shared" si="1"/>
        <v>68.25335892514396</v>
      </c>
      <c r="G19" s="9">
        <v>2565</v>
      </c>
      <c r="H19" s="22">
        <f t="shared" si="2"/>
        <v>5.182341650671785</v>
      </c>
      <c r="I19" s="40">
        <v>1771</v>
      </c>
      <c r="J19" s="41">
        <f t="shared" si="3"/>
        <v>3.578139205980402</v>
      </c>
      <c r="K19" s="10">
        <f t="shared" si="4"/>
        <v>49495</v>
      </c>
    </row>
    <row r="20" spans="1:11" ht="12.75" customHeight="1">
      <c r="A20" s="8">
        <v>15</v>
      </c>
      <c r="B20" s="9" t="s">
        <v>614</v>
      </c>
      <c r="C20" s="9">
        <v>1880</v>
      </c>
      <c r="D20" s="22">
        <f t="shared" si="0"/>
        <v>22.84325637910085</v>
      </c>
      <c r="E20" s="9">
        <v>6119</v>
      </c>
      <c r="F20" s="22">
        <f t="shared" si="1"/>
        <v>74.34993924665856</v>
      </c>
      <c r="G20" s="9">
        <v>166</v>
      </c>
      <c r="H20" s="22">
        <f t="shared" si="2"/>
        <v>2.017010935601458</v>
      </c>
      <c r="I20" s="40">
        <v>65</v>
      </c>
      <c r="J20" s="41">
        <f t="shared" si="3"/>
        <v>0.7897934386391251</v>
      </c>
      <c r="K20" s="10">
        <f t="shared" si="4"/>
        <v>8230</v>
      </c>
    </row>
    <row r="21" spans="1:11" ht="12.75" customHeight="1">
      <c r="A21" s="8">
        <v>16</v>
      </c>
      <c r="B21" s="9" t="s">
        <v>615</v>
      </c>
      <c r="C21" s="9">
        <v>56</v>
      </c>
      <c r="D21" s="22">
        <f t="shared" si="0"/>
        <v>15.258855585831062</v>
      </c>
      <c r="E21" s="9">
        <v>228</v>
      </c>
      <c r="F21" s="22">
        <f t="shared" si="1"/>
        <v>62.125340599455036</v>
      </c>
      <c r="G21" s="9">
        <v>39</v>
      </c>
      <c r="H21" s="22">
        <f t="shared" si="2"/>
        <v>10.626702997275205</v>
      </c>
      <c r="I21" s="40">
        <v>44</v>
      </c>
      <c r="J21" s="41">
        <f t="shared" si="3"/>
        <v>11.989100817438691</v>
      </c>
      <c r="K21" s="10">
        <f t="shared" si="4"/>
        <v>367</v>
      </c>
    </row>
    <row r="22" spans="1:11" ht="12.75" customHeight="1">
      <c r="A22" s="8">
        <v>17</v>
      </c>
      <c r="B22" s="9" t="s">
        <v>644</v>
      </c>
      <c r="C22" s="9">
        <v>1681</v>
      </c>
      <c r="D22" s="22">
        <f t="shared" si="0"/>
        <v>17.003843819542787</v>
      </c>
      <c r="E22" s="9">
        <v>6372</v>
      </c>
      <c r="F22" s="22">
        <f t="shared" si="1"/>
        <v>64.45478454379932</v>
      </c>
      <c r="G22" s="9">
        <v>1639</v>
      </c>
      <c r="H22" s="22">
        <f t="shared" si="2"/>
        <v>16.579000606918875</v>
      </c>
      <c r="I22" s="40">
        <v>194</v>
      </c>
      <c r="J22" s="41">
        <f t="shared" si="3"/>
        <v>1.962371029739025</v>
      </c>
      <c r="K22" s="10">
        <f t="shared" si="4"/>
        <v>9886</v>
      </c>
    </row>
    <row r="23" spans="1:11" ht="12.75" customHeight="1">
      <c r="A23" s="8">
        <v>18</v>
      </c>
      <c r="B23" s="9" t="s">
        <v>645</v>
      </c>
      <c r="C23" s="9">
        <v>119</v>
      </c>
      <c r="D23" s="22">
        <f t="shared" si="0"/>
        <v>19.833333333333332</v>
      </c>
      <c r="E23" s="9">
        <v>415</v>
      </c>
      <c r="F23" s="22">
        <f t="shared" si="1"/>
        <v>69.16666666666667</v>
      </c>
      <c r="G23" s="9">
        <v>66</v>
      </c>
      <c r="H23" s="22">
        <f t="shared" si="2"/>
        <v>11</v>
      </c>
      <c r="I23" s="40">
        <v>0</v>
      </c>
      <c r="J23" s="41">
        <f t="shared" si="3"/>
        <v>0</v>
      </c>
      <c r="K23" s="10">
        <f t="shared" si="4"/>
        <v>600</v>
      </c>
    </row>
    <row r="24" spans="1:11" ht="12.75" customHeight="1">
      <c r="A24" s="8">
        <v>19</v>
      </c>
      <c r="B24" s="9" t="s">
        <v>646</v>
      </c>
      <c r="C24" s="9">
        <v>307</v>
      </c>
      <c r="D24" s="22">
        <f t="shared" si="0"/>
        <v>14.895681707908782</v>
      </c>
      <c r="E24" s="9">
        <v>1737</v>
      </c>
      <c r="F24" s="22">
        <f t="shared" si="1"/>
        <v>84.27947598253274</v>
      </c>
      <c r="G24" s="9">
        <v>0</v>
      </c>
      <c r="H24" s="22">
        <f t="shared" si="2"/>
        <v>0</v>
      </c>
      <c r="I24" s="40">
        <v>17</v>
      </c>
      <c r="J24" s="41">
        <f t="shared" si="3"/>
        <v>0.8248423095584668</v>
      </c>
      <c r="K24" s="10">
        <f t="shared" si="4"/>
        <v>2061</v>
      </c>
    </row>
    <row r="25" spans="1:11" ht="12.75" customHeight="1">
      <c r="A25" s="8">
        <v>20</v>
      </c>
      <c r="B25" s="9" t="s">
        <v>647</v>
      </c>
      <c r="C25" s="9">
        <v>287</v>
      </c>
      <c r="D25" s="22">
        <f t="shared" si="0"/>
        <v>23.505323505323506</v>
      </c>
      <c r="E25" s="9">
        <v>773</v>
      </c>
      <c r="F25" s="22">
        <f t="shared" si="1"/>
        <v>63.308763308763304</v>
      </c>
      <c r="G25" s="9">
        <v>137</v>
      </c>
      <c r="H25" s="22">
        <f t="shared" si="2"/>
        <v>11.22031122031122</v>
      </c>
      <c r="I25" s="40">
        <v>24</v>
      </c>
      <c r="J25" s="41">
        <f t="shared" si="3"/>
        <v>1.9656019656019657</v>
      </c>
      <c r="K25" s="10">
        <f t="shared" si="4"/>
        <v>1221</v>
      </c>
    </row>
    <row r="26" spans="1:11" ht="12.75" customHeight="1">
      <c r="A26" s="8">
        <v>21</v>
      </c>
      <c r="B26" s="9" t="s">
        <v>648</v>
      </c>
      <c r="C26" s="9">
        <v>984</v>
      </c>
      <c r="D26" s="22">
        <f t="shared" si="0"/>
        <v>19.743178170144464</v>
      </c>
      <c r="E26" s="9">
        <v>2783</v>
      </c>
      <c r="F26" s="22">
        <f t="shared" si="1"/>
        <v>55.83868378812199</v>
      </c>
      <c r="G26" s="9">
        <v>1162</v>
      </c>
      <c r="H26" s="22">
        <f t="shared" si="2"/>
        <v>23.314606741573034</v>
      </c>
      <c r="I26" s="40">
        <v>55</v>
      </c>
      <c r="J26" s="41">
        <f t="shared" si="3"/>
        <v>1.1035313001605136</v>
      </c>
      <c r="K26" s="10">
        <f t="shared" si="4"/>
        <v>4984</v>
      </c>
    </row>
    <row r="27" spans="1:11" ht="12.75" customHeight="1">
      <c r="A27" s="8">
        <v>22</v>
      </c>
      <c r="B27" s="9" t="s">
        <v>649</v>
      </c>
      <c r="C27" s="9">
        <v>489</v>
      </c>
      <c r="D27" s="22">
        <f t="shared" si="0"/>
        <v>23.39712918660287</v>
      </c>
      <c r="E27" s="9">
        <v>1555</v>
      </c>
      <c r="F27" s="22">
        <f t="shared" si="1"/>
        <v>74.4019138755981</v>
      </c>
      <c r="G27" s="9">
        <v>46</v>
      </c>
      <c r="H27" s="22">
        <f t="shared" si="2"/>
        <v>2.200956937799043</v>
      </c>
      <c r="I27" s="40">
        <v>0</v>
      </c>
      <c r="J27" s="41">
        <f t="shared" si="3"/>
        <v>0</v>
      </c>
      <c r="K27" s="10">
        <f t="shared" si="4"/>
        <v>2090</v>
      </c>
    </row>
    <row r="28" spans="1:11" ht="12.75" customHeight="1">
      <c r="A28" s="8">
        <v>23</v>
      </c>
      <c r="B28" s="9" t="s">
        <v>650</v>
      </c>
      <c r="C28" s="9">
        <v>95</v>
      </c>
      <c r="D28" s="22">
        <f t="shared" si="0"/>
        <v>28.18991097922849</v>
      </c>
      <c r="E28" s="9">
        <v>186</v>
      </c>
      <c r="F28" s="22">
        <f t="shared" si="1"/>
        <v>55.19287833827893</v>
      </c>
      <c r="G28" s="9">
        <v>56</v>
      </c>
      <c r="H28" s="22">
        <f t="shared" si="2"/>
        <v>16.61721068249258</v>
      </c>
      <c r="I28" s="40">
        <v>0</v>
      </c>
      <c r="J28" s="41">
        <f t="shared" si="3"/>
        <v>0</v>
      </c>
      <c r="K28" s="10">
        <f t="shared" si="4"/>
        <v>337</v>
      </c>
    </row>
    <row r="29" spans="1:11" ht="12.75" customHeight="1">
      <c r="A29" s="8">
        <v>24</v>
      </c>
      <c r="B29" s="9" t="s">
        <v>651</v>
      </c>
      <c r="C29" s="9">
        <v>336</v>
      </c>
      <c r="D29" s="22">
        <f t="shared" si="0"/>
        <v>21.59383033419023</v>
      </c>
      <c r="E29" s="9">
        <v>878</v>
      </c>
      <c r="F29" s="22">
        <f t="shared" si="1"/>
        <v>56.426735218508995</v>
      </c>
      <c r="G29" s="9">
        <v>303</v>
      </c>
      <c r="H29" s="22">
        <f t="shared" si="2"/>
        <v>19.473007712082264</v>
      </c>
      <c r="I29" s="40">
        <v>39</v>
      </c>
      <c r="J29" s="41">
        <f t="shared" si="3"/>
        <v>2.506426735218509</v>
      </c>
      <c r="K29" s="10">
        <f t="shared" si="4"/>
        <v>1556</v>
      </c>
    </row>
    <row r="30" spans="1:11" ht="12.75" customHeight="1">
      <c r="A30" s="8">
        <v>25</v>
      </c>
      <c r="B30" s="9" t="s">
        <v>652</v>
      </c>
      <c r="C30" s="9">
        <v>1677</v>
      </c>
      <c r="D30" s="22">
        <f t="shared" si="0"/>
        <v>26.543209876543212</v>
      </c>
      <c r="E30" s="9">
        <v>3971</v>
      </c>
      <c r="F30" s="22">
        <f t="shared" si="1"/>
        <v>62.852168407723966</v>
      </c>
      <c r="G30" s="9">
        <v>445</v>
      </c>
      <c r="H30" s="22">
        <f t="shared" si="2"/>
        <v>7.043368154479265</v>
      </c>
      <c r="I30" s="40">
        <v>225</v>
      </c>
      <c r="J30" s="41">
        <f t="shared" si="3"/>
        <v>3.561253561253561</v>
      </c>
      <c r="K30" s="10">
        <f t="shared" si="4"/>
        <v>6318</v>
      </c>
    </row>
    <row r="31" spans="1:11" ht="12.75" customHeight="1">
      <c r="A31" s="8">
        <v>26</v>
      </c>
      <c r="B31" s="9" t="s">
        <v>653</v>
      </c>
      <c r="C31" s="9">
        <v>315</v>
      </c>
      <c r="D31" s="22">
        <f t="shared" si="0"/>
        <v>18.464243845252053</v>
      </c>
      <c r="E31" s="9">
        <v>985</v>
      </c>
      <c r="F31" s="22">
        <f t="shared" si="1"/>
        <v>57.73739742086753</v>
      </c>
      <c r="G31" s="9">
        <v>111</v>
      </c>
      <c r="H31" s="22">
        <f t="shared" si="2"/>
        <v>6.506447831184056</v>
      </c>
      <c r="I31" s="40">
        <v>295</v>
      </c>
      <c r="J31" s="41">
        <f t="shared" si="3"/>
        <v>17.291910902696365</v>
      </c>
      <c r="K31" s="10">
        <f t="shared" si="4"/>
        <v>1706</v>
      </c>
    </row>
    <row r="32" spans="1:11" ht="12.75" customHeight="1">
      <c r="A32" s="8">
        <v>27</v>
      </c>
      <c r="B32" s="9" t="s">
        <v>616</v>
      </c>
      <c r="C32" s="9">
        <v>179</v>
      </c>
      <c r="D32" s="22">
        <f t="shared" si="0"/>
        <v>28.91760904684976</v>
      </c>
      <c r="E32" s="9">
        <v>350</v>
      </c>
      <c r="F32" s="22">
        <f t="shared" si="1"/>
        <v>56.54281098546042</v>
      </c>
      <c r="G32" s="9">
        <v>90</v>
      </c>
      <c r="H32" s="22">
        <f t="shared" si="2"/>
        <v>14.539579967689823</v>
      </c>
      <c r="I32" s="40">
        <v>0</v>
      </c>
      <c r="J32" s="41">
        <f t="shared" si="3"/>
        <v>0</v>
      </c>
      <c r="K32" s="10">
        <f t="shared" si="4"/>
        <v>619</v>
      </c>
    </row>
    <row r="33" spans="1:11" ht="12.75" customHeight="1">
      <c r="A33" s="8">
        <v>28</v>
      </c>
      <c r="B33" s="9" t="s">
        <v>617</v>
      </c>
      <c r="C33" s="9">
        <v>320</v>
      </c>
      <c r="D33" s="22">
        <f t="shared" si="0"/>
        <v>46.17604617604618</v>
      </c>
      <c r="E33" s="9">
        <v>345</v>
      </c>
      <c r="F33" s="22">
        <f t="shared" si="1"/>
        <v>49.78354978354979</v>
      </c>
      <c r="G33" s="9">
        <v>28</v>
      </c>
      <c r="H33" s="22">
        <f t="shared" si="2"/>
        <v>4.040404040404041</v>
      </c>
      <c r="I33" s="40">
        <v>0</v>
      </c>
      <c r="J33" s="41">
        <f t="shared" si="3"/>
        <v>0</v>
      </c>
      <c r="K33" s="10">
        <f t="shared" si="4"/>
        <v>693</v>
      </c>
    </row>
    <row r="34" spans="1:11" ht="12.75" customHeight="1">
      <c r="A34" s="8">
        <v>29</v>
      </c>
      <c r="B34" s="9" t="s">
        <v>618</v>
      </c>
      <c r="C34" s="9">
        <v>419</v>
      </c>
      <c r="D34" s="22">
        <f t="shared" si="0"/>
        <v>45.444685466377436</v>
      </c>
      <c r="E34" s="9">
        <v>422</v>
      </c>
      <c r="F34" s="22">
        <f t="shared" si="1"/>
        <v>45.770065075921906</v>
      </c>
      <c r="G34" s="9">
        <v>81</v>
      </c>
      <c r="H34" s="22">
        <f t="shared" si="2"/>
        <v>8.785249457700651</v>
      </c>
      <c r="I34" s="40">
        <v>0</v>
      </c>
      <c r="J34" s="41">
        <f t="shared" si="3"/>
        <v>0</v>
      </c>
      <c r="K34" s="10">
        <f t="shared" si="4"/>
        <v>922</v>
      </c>
    </row>
    <row r="35" spans="1:11" ht="12.75" customHeight="1">
      <c r="A35" s="11">
        <v>30</v>
      </c>
      <c r="B35" s="12" t="s">
        <v>619</v>
      </c>
      <c r="C35" s="12">
        <v>65</v>
      </c>
      <c r="D35" s="24">
        <f t="shared" si="0"/>
        <v>28.26086956521739</v>
      </c>
      <c r="E35" s="12">
        <v>117</v>
      </c>
      <c r="F35" s="24">
        <f t="shared" si="1"/>
        <v>50.8695652173913</v>
      </c>
      <c r="G35" s="12">
        <v>48</v>
      </c>
      <c r="H35" s="24">
        <f t="shared" si="2"/>
        <v>20.869565217391305</v>
      </c>
      <c r="I35" s="37">
        <v>0</v>
      </c>
      <c r="J35" s="42">
        <f t="shared" si="3"/>
        <v>0</v>
      </c>
      <c r="K35" s="13">
        <f t="shared" si="4"/>
        <v>230</v>
      </c>
    </row>
    <row r="36" spans="1:11" ht="12.75" customHeight="1">
      <c r="A36" s="177" t="s">
        <v>625</v>
      </c>
      <c r="B36" s="178"/>
      <c r="C36" s="14">
        <f>SUM(C6:C35)</f>
        <v>51903</v>
      </c>
      <c r="D36" s="31">
        <f t="shared" si="0"/>
        <v>24.51318865563086</v>
      </c>
      <c r="E36" s="14">
        <f>SUM(E6:E35)</f>
        <v>142674</v>
      </c>
      <c r="F36" s="31">
        <f t="shared" si="1"/>
        <v>67.38328571091222</v>
      </c>
      <c r="G36" s="14">
        <f>SUM(G6:G35)</f>
        <v>10433</v>
      </c>
      <c r="H36" s="31">
        <f t="shared" si="2"/>
        <v>4.927385647153281</v>
      </c>
      <c r="I36" s="14">
        <f>SUM(I6:I35)</f>
        <v>6725</v>
      </c>
      <c r="J36" s="43">
        <f t="shared" si="3"/>
        <v>3.176139986303634</v>
      </c>
      <c r="K36" s="15">
        <f>SUM(K6:K35)</f>
        <v>211735</v>
      </c>
    </row>
    <row r="37" spans="1:11" ht="12.75" customHeight="1">
      <c r="A37" s="26"/>
      <c r="B37" s="26"/>
      <c r="C37" s="27"/>
      <c r="D37" s="32"/>
      <c r="E37" s="27"/>
      <c r="F37" s="32"/>
      <c r="G37" s="27"/>
      <c r="H37" s="32"/>
      <c r="I37" s="27"/>
      <c r="J37" s="32"/>
      <c r="K37" s="27"/>
    </row>
    <row r="38" ht="3.75" customHeight="1"/>
    <row r="39" spans="1:11" ht="12.75" customHeight="1">
      <c r="A39" s="179" t="s">
        <v>654</v>
      </c>
      <c r="B39" s="181"/>
      <c r="C39" s="195" t="s">
        <v>631</v>
      </c>
      <c r="D39" s="195"/>
      <c r="E39" s="195" t="s">
        <v>632</v>
      </c>
      <c r="F39" s="195"/>
      <c r="G39" s="195" t="s">
        <v>633</v>
      </c>
      <c r="H39" s="195"/>
      <c r="I39" s="195" t="s">
        <v>634</v>
      </c>
      <c r="J39" s="195"/>
      <c r="K39" s="209" t="s">
        <v>684</v>
      </c>
    </row>
    <row r="40" spans="1:11" ht="12.75" customHeight="1">
      <c r="A40" s="180"/>
      <c r="B40" s="182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29" t="s">
        <v>629</v>
      </c>
      <c r="I40" s="29" t="s">
        <v>625</v>
      </c>
      <c r="J40" s="29" t="s">
        <v>629</v>
      </c>
      <c r="K40" s="210"/>
    </row>
    <row r="41" spans="1:11" ht="12.75" customHeight="1">
      <c r="A41" s="201" t="s">
        <v>626</v>
      </c>
      <c r="B41" s="202"/>
      <c r="C41" s="6">
        <v>31014</v>
      </c>
      <c r="D41" s="20">
        <f>C41/K41*100</f>
        <v>34.58797550938472</v>
      </c>
      <c r="E41" s="6">
        <v>51763</v>
      </c>
      <c r="F41" s="20">
        <f>E41/K41*100</f>
        <v>57.728038185731656</v>
      </c>
      <c r="G41" s="6">
        <v>5680</v>
      </c>
      <c r="H41" s="20">
        <f>G41/K41*100</f>
        <v>6.334548942197241</v>
      </c>
      <c r="I41" s="39">
        <v>1210</v>
      </c>
      <c r="J41" s="39">
        <f>I41/K41*100</f>
        <v>1.349437362686384</v>
      </c>
      <c r="K41" s="7">
        <f>C41+E41+G41+I41</f>
        <v>89667</v>
      </c>
    </row>
    <row r="42" spans="1:11" ht="12.75" customHeight="1">
      <c r="A42" s="207" t="s">
        <v>655</v>
      </c>
      <c r="B42" s="208"/>
      <c r="C42" s="12">
        <v>20889</v>
      </c>
      <c r="D42" s="24">
        <f>C42/K42*100</f>
        <v>17.11259298096143</v>
      </c>
      <c r="E42" s="12">
        <v>90911</v>
      </c>
      <c r="F42" s="24">
        <f>E42/K42*100</f>
        <v>74.47570206769997</v>
      </c>
      <c r="G42" s="12">
        <v>4753</v>
      </c>
      <c r="H42" s="24">
        <f>G42/K42*100</f>
        <v>3.8937313628469377</v>
      </c>
      <c r="I42" s="42">
        <v>5515</v>
      </c>
      <c r="J42" s="42">
        <f>I42/K42*100</f>
        <v>4.51797358849166</v>
      </c>
      <c r="K42" s="13">
        <f>C42+E42+G42+I42</f>
        <v>122068</v>
      </c>
    </row>
  </sheetData>
  <mergeCells count="16">
    <mergeCell ref="I4:J4"/>
    <mergeCell ref="I39:J39"/>
    <mergeCell ref="G39:H39"/>
    <mergeCell ref="C39:D39"/>
    <mergeCell ref="E39:F39"/>
    <mergeCell ref="G4:H4"/>
    <mergeCell ref="A42:B42"/>
    <mergeCell ref="K4:K5"/>
    <mergeCell ref="K39:K40"/>
    <mergeCell ref="A39:B40"/>
    <mergeCell ref="C4:D4"/>
    <mergeCell ref="E4:F4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8" width="5.7109375" style="4" customWidth="1"/>
    <col min="9" max="16384" width="9.140625" style="4" customWidth="1"/>
  </cols>
  <sheetData>
    <row r="1" spans="1:2" ht="12.75" customHeight="1">
      <c r="A1" s="1" t="s">
        <v>714</v>
      </c>
      <c r="B1" s="1" t="s">
        <v>707</v>
      </c>
    </row>
    <row r="2" spans="1:2" ht="12.75" customHeight="1">
      <c r="A2" s="1"/>
      <c r="B2" s="1" t="s">
        <v>667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708</v>
      </c>
      <c r="D4" s="195" t="s">
        <v>709</v>
      </c>
      <c r="E4" s="195"/>
      <c r="F4" s="195"/>
      <c r="G4" s="195"/>
      <c r="H4" s="193"/>
    </row>
    <row r="5" spans="1:8" ht="12.75" customHeight="1">
      <c r="A5" s="180"/>
      <c r="B5" s="182"/>
      <c r="C5" s="196"/>
      <c r="D5" s="29" t="s">
        <v>710</v>
      </c>
      <c r="E5" s="29" t="s">
        <v>711</v>
      </c>
      <c r="F5" s="29" t="s">
        <v>712</v>
      </c>
      <c r="G5" s="29" t="s">
        <v>625</v>
      </c>
      <c r="H5" s="38" t="s">
        <v>629</v>
      </c>
    </row>
    <row r="6" spans="1:8" ht="12.75" customHeight="1">
      <c r="A6" s="5">
        <v>1</v>
      </c>
      <c r="B6" s="6" t="s">
        <v>635</v>
      </c>
      <c r="C6" s="6">
        <v>23538</v>
      </c>
      <c r="D6" s="6">
        <v>5712</v>
      </c>
      <c r="E6" s="6">
        <v>3348</v>
      </c>
      <c r="F6" s="6">
        <v>12616</v>
      </c>
      <c r="G6" s="6">
        <f>SUM(D6:F6)</f>
        <v>21676</v>
      </c>
      <c r="H6" s="21">
        <f>G6/C6*100</f>
        <v>92.08938737360863</v>
      </c>
    </row>
    <row r="7" spans="1:8" ht="12.75" customHeight="1">
      <c r="A7" s="8">
        <v>2</v>
      </c>
      <c r="B7" s="9" t="s">
        <v>636</v>
      </c>
      <c r="C7" s="9">
        <v>15900</v>
      </c>
      <c r="D7" s="9">
        <v>968</v>
      </c>
      <c r="E7" s="9">
        <v>2367</v>
      </c>
      <c r="F7" s="9">
        <v>11998</v>
      </c>
      <c r="G7" s="9">
        <f aca="true" t="shared" si="0" ref="G7:G35">SUM(D7:F7)</f>
        <v>15333</v>
      </c>
      <c r="H7" s="23">
        <f aca="true" t="shared" si="1" ref="H7:H36">G7/C7*100</f>
        <v>96.43396226415094</v>
      </c>
    </row>
    <row r="8" spans="1:8" ht="12.75" customHeight="1">
      <c r="A8" s="8">
        <v>3</v>
      </c>
      <c r="B8" s="9" t="s">
        <v>637</v>
      </c>
      <c r="C8" s="9">
        <v>2955</v>
      </c>
      <c r="D8" s="9">
        <v>380</v>
      </c>
      <c r="E8" s="9">
        <v>751</v>
      </c>
      <c r="F8" s="9">
        <v>1591</v>
      </c>
      <c r="G8" s="9">
        <f t="shared" si="0"/>
        <v>2722</v>
      </c>
      <c r="H8" s="23">
        <f t="shared" si="1"/>
        <v>92.1150592216582</v>
      </c>
    </row>
    <row r="9" spans="1:8" ht="12.75" customHeight="1">
      <c r="A9" s="8">
        <v>4</v>
      </c>
      <c r="B9" s="9" t="s">
        <v>609</v>
      </c>
      <c r="C9" s="9">
        <v>7365</v>
      </c>
      <c r="D9" s="9">
        <v>891</v>
      </c>
      <c r="E9" s="9">
        <v>878</v>
      </c>
      <c r="F9" s="9">
        <v>5399</v>
      </c>
      <c r="G9" s="9">
        <f t="shared" si="0"/>
        <v>7168</v>
      </c>
      <c r="H9" s="23">
        <f t="shared" si="1"/>
        <v>97.32518669382213</v>
      </c>
    </row>
    <row r="10" spans="1:8" ht="12.75" customHeight="1">
      <c r="A10" s="8">
        <v>5</v>
      </c>
      <c r="B10" s="9" t="s">
        <v>610</v>
      </c>
      <c r="C10" s="9">
        <v>30928</v>
      </c>
      <c r="D10" s="9">
        <v>2774</v>
      </c>
      <c r="E10" s="9">
        <v>3836</v>
      </c>
      <c r="F10" s="9">
        <v>22212</v>
      </c>
      <c r="G10" s="9">
        <f t="shared" si="0"/>
        <v>28822</v>
      </c>
      <c r="H10" s="23">
        <f t="shared" si="1"/>
        <v>93.19063631660632</v>
      </c>
    </row>
    <row r="11" spans="1:8" ht="12.75" customHeight="1">
      <c r="A11" s="8">
        <v>6</v>
      </c>
      <c r="B11" s="9" t="s">
        <v>638</v>
      </c>
      <c r="C11" s="9">
        <v>11135</v>
      </c>
      <c r="D11" s="9">
        <v>1317</v>
      </c>
      <c r="E11" s="9">
        <v>1661</v>
      </c>
      <c r="F11" s="9">
        <v>7900</v>
      </c>
      <c r="G11" s="9">
        <f t="shared" si="0"/>
        <v>10878</v>
      </c>
      <c r="H11" s="23">
        <f t="shared" si="1"/>
        <v>97.69196228109564</v>
      </c>
    </row>
    <row r="12" spans="1:8" ht="12.75" customHeight="1">
      <c r="A12" s="8">
        <v>7</v>
      </c>
      <c r="B12" s="9" t="s">
        <v>611</v>
      </c>
      <c r="C12" s="9">
        <v>2683</v>
      </c>
      <c r="D12" s="9">
        <v>204</v>
      </c>
      <c r="E12" s="9">
        <v>187</v>
      </c>
      <c r="F12" s="9">
        <v>2136</v>
      </c>
      <c r="G12" s="9">
        <f t="shared" si="0"/>
        <v>2527</v>
      </c>
      <c r="H12" s="23">
        <f t="shared" si="1"/>
        <v>94.18561311964218</v>
      </c>
    </row>
    <row r="13" spans="1:8" ht="12.75" customHeight="1">
      <c r="A13" s="8">
        <v>8</v>
      </c>
      <c r="B13" s="9" t="s">
        <v>612</v>
      </c>
      <c r="C13" s="9">
        <v>16303</v>
      </c>
      <c r="D13" s="9">
        <v>1247</v>
      </c>
      <c r="E13" s="9">
        <v>3019</v>
      </c>
      <c r="F13" s="9">
        <v>11103</v>
      </c>
      <c r="G13" s="9">
        <f t="shared" si="0"/>
        <v>15369</v>
      </c>
      <c r="H13" s="23">
        <f t="shared" si="1"/>
        <v>94.27099306876036</v>
      </c>
    </row>
    <row r="14" spans="1:8" ht="12.75" customHeight="1">
      <c r="A14" s="8">
        <v>9</v>
      </c>
      <c r="B14" s="9" t="s">
        <v>639</v>
      </c>
      <c r="C14" s="9">
        <v>809</v>
      </c>
      <c r="D14" s="9">
        <v>43</v>
      </c>
      <c r="E14" s="9">
        <v>111</v>
      </c>
      <c r="F14" s="9">
        <v>652</v>
      </c>
      <c r="G14" s="9">
        <f t="shared" si="0"/>
        <v>806</v>
      </c>
      <c r="H14" s="23">
        <f t="shared" si="1"/>
        <v>99.6291718170581</v>
      </c>
    </row>
    <row r="15" spans="1:8" ht="12.75" customHeight="1">
      <c r="A15" s="8">
        <v>10</v>
      </c>
      <c r="B15" s="9" t="s">
        <v>613</v>
      </c>
      <c r="C15" s="9">
        <v>18153</v>
      </c>
      <c r="D15" s="9">
        <v>2100</v>
      </c>
      <c r="E15" s="9">
        <v>6007</v>
      </c>
      <c r="F15" s="9">
        <v>9314</v>
      </c>
      <c r="G15" s="9">
        <f t="shared" si="0"/>
        <v>17421</v>
      </c>
      <c r="H15" s="23">
        <f t="shared" si="1"/>
        <v>95.96760865972567</v>
      </c>
    </row>
    <row r="16" spans="1:8" ht="12.75" customHeight="1">
      <c r="A16" s="8">
        <v>11</v>
      </c>
      <c r="B16" s="9" t="s">
        <v>640</v>
      </c>
      <c r="C16" s="9">
        <v>89971</v>
      </c>
      <c r="D16" s="9">
        <v>5622</v>
      </c>
      <c r="E16" s="9">
        <v>13632</v>
      </c>
      <c r="F16" s="9">
        <v>68768</v>
      </c>
      <c r="G16" s="9">
        <f t="shared" si="0"/>
        <v>88022</v>
      </c>
      <c r="H16" s="23">
        <f t="shared" si="1"/>
        <v>97.83374642940504</v>
      </c>
    </row>
    <row r="17" spans="1:8" ht="12.75" customHeight="1">
      <c r="A17" s="8">
        <v>12</v>
      </c>
      <c r="B17" s="9" t="s">
        <v>641</v>
      </c>
      <c r="C17" s="9">
        <v>86923</v>
      </c>
      <c r="D17" s="9">
        <v>7420</v>
      </c>
      <c r="E17" s="9">
        <v>49251</v>
      </c>
      <c r="F17" s="9">
        <v>28305</v>
      </c>
      <c r="G17" s="9">
        <f t="shared" si="0"/>
        <v>84976</v>
      </c>
      <c r="H17" s="23">
        <f t="shared" si="1"/>
        <v>97.7600865133509</v>
      </c>
    </row>
    <row r="18" spans="1:8" ht="12.75" customHeight="1">
      <c r="A18" s="8">
        <v>13</v>
      </c>
      <c r="B18" s="9" t="s">
        <v>642</v>
      </c>
      <c r="C18" s="9">
        <v>1945</v>
      </c>
      <c r="D18" s="9">
        <v>183</v>
      </c>
      <c r="E18" s="9">
        <v>1343</v>
      </c>
      <c r="F18" s="9">
        <v>366</v>
      </c>
      <c r="G18" s="9">
        <f t="shared" si="0"/>
        <v>1892</v>
      </c>
      <c r="H18" s="23">
        <f t="shared" si="1"/>
        <v>97.27506426735218</v>
      </c>
    </row>
    <row r="19" spans="1:8" ht="12.75" customHeight="1">
      <c r="A19" s="8">
        <v>14</v>
      </c>
      <c r="B19" s="9" t="s">
        <v>643</v>
      </c>
      <c r="C19" s="9">
        <v>199173</v>
      </c>
      <c r="D19" s="9">
        <v>22861</v>
      </c>
      <c r="E19" s="9">
        <v>110930</v>
      </c>
      <c r="F19" s="9">
        <v>59999</v>
      </c>
      <c r="G19" s="9">
        <f t="shared" si="0"/>
        <v>193790</v>
      </c>
      <c r="H19" s="23">
        <f t="shared" si="1"/>
        <v>97.29732443654513</v>
      </c>
    </row>
    <row r="20" spans="1:8" ht="12.75" customHeight="1">
      <c r="A20" s="8">
        <v>15</v>
      </c>
      <c r="B20" s="9" t="s">
        <v>614</v>
      </c>
      <c r="C20" s="9">
        <v>27906</v>
      </c>
      <c r="D20" s="9">
        <v>2301</v>
      </c>
      <c r="E20" s="9">
        <v>3595</v>
      </c>
      <c r="F20" s="9">
        <v>21236</v>
      </c>
      <c r="G20" s="9">
        <f t="shared" si="0"/>
        <v>27132</v>
      </c>
      <c r="H20" s="23">
        <f t="shared" si="1"/>
        <v>97.22640292410235</v>
      </c>
    </row>
    <row r="21" spans="1:8" ht="12.75" customHeight="1">
      <c r="A21" s="8">
        <v>16</v>
      </c>
      <c r="B21" s="9" t="s">
        <v>615</v>
      </c>
      <c r="C21" s="9">
        <v>1284</v>
      </c>
      <c r="D21" s="9">
        <v>75</v>
      </c>
      <c r="E21" s="9">
        <v>731</v>
      </c>
      <c r="F21" s="9">
        <v>471</v>
      </c>
      <c r="G21" s="9">
        <f t="shared" si="0"/>
        <v>1277</v>
      </c>
      <c r="H21" s="23">
        <f t="shared" si="1"/>
        <v>99.45482866043614</v>
      </c>
    </row>
    <row r="22" spans="1:8" ht="12.75" customHeight="1">
      <c r="A22" s="8">
        <v>17</v>
      </c>
      <c r="B22" s="9" t="s">
        <v>644</v>
      </c>
      <c r="C22" s="9">
        <v>11526</v>
      </c>
      <c r="D22" s="9">
        <v>832</v>
      </c>
      <c r="E22" s="9">
        <v>761</v>
      </c>
      <c r="F22" s="9">
        <v>9643</v>
      </c>
      <c r="G22" s="9">
        <f t="shared" si="0"/>
        <v>11236</v>
      </c>
      <c r="H22" s="23">
        <f t="shared" si="1"/>
        <v>97.48394933194517</v>
      </c>
    </row>
    <row r="23" spans="1:8" ht="12.75" customHeight="1">
      <c r="A23" s="8">
        <v>18</v>
      </c>
      <c r="B23" s="9" t="s">
        <v>645</v>
      </c>
      <c r="C23" s="9">
        <v>3080</v>
      </c>
      <c r="D23" s="9">
        <v>139</v>
      </c>
      <c r="E23" s="9">
        <v>505</v>
      </c>
      <c r="F23" s="9">
        <v>2177</v>
      </c>
      <c r="G23" s="9">
        <f t="shared" si="0"/>
        <v>2821</v>
      </c>
      <c r="H23" s="23">
        <f t="shared" si="1"/>
        <v>91.5909090909091</v>
      </c>
    </row>
    <row r="24" spans="1:8" ht="12.75" customHeight="1">
      <c r="A24" s="8">
        <v>19</v>
      </c>
      <c r="B24" s="9" t="s">
        <v>646</v>
      </c>
      <c r="C24" s="9">
        <v>6937</v>
      </c>
      <c r="D24" s="9">
        <v>760</v>
      </c>
      <c r="E24" s="9">
        <v>1235</v>
      </c>
      <c r="F24" s="9">
        <v>4802</v>
      </c>
      <c r="G24" s="9">
        <f t="shared" si="0"/>
        <v>6797</v>
      </c>
      <c r="H24" s="23">
        <f t="shared" si="1"/>
        <v>97.98183652875882</v>
      </c>
    </row>
    <row r="25" spans="1:8" ht="12.75" customHeight="1">
      <c r="A25" s="8">
        <v>20</v>
      </c>
      <c r="B25" s="9" t="s">
        <v>647</v>
      </c>
      <c r="C25" s="9">
        <v>5833</v>
      </c>
      <c r="D25" s="9">
        <v>762</v>
      </c>
      <c r="E25" s="9">
        <v>1169</v>
      </c>
      <c r="F25" s="9">
        <v>3726</v>
      </c>
      <c r="G25" s="9">
        <f t="shared" si="0"/>
        <v>5657</v>
      </c>
      <c r="H25" s="23">
        <f t="shared" si="1"/>
        <v>96.98268472484142</v>
      </c>
    </row>
    <row r="26" spans="1:8" ht="12.75" customHeight="1">
      <c r="A26" s="8">
        <v>21</v>
      </c>
      <c r="B26" s="9" t="s">
        <v>648</v>
      </c>
      <c r="C26" s="9">
        <v>13506</v>
      </c>
      <c r="D26" s="9">
        <v>1669</v>
      </c>
      <c r="E26" s="9">
        <v>3583</v>
      </c>
      <c r="F26" s="9">
        <v>8081</v>
      </c>
      <c r="G26" s="9">
        <f t="shared" si="0"/>
        <v>13333</v>
      </c>
      <c r="H26" s="23">
        <f t="shared" si="1"/>
        <v>98.71908781282393</v>
      </c>
    </row>
    <row r="27" spans="1:8" ht="12.75" customHeight="1">
      <c r="A27" s="8">
        <v>22</v>
      </c>
      <c r="B27" s="9" t="s">
        <v>649</v>
      </c>
      <c r="C27" s="9">
        <v>2517</v>
      </c>
      <c r="D27" s="9">
        <v>584</v>
      </c>
      <c r="E27" s="9">
        <v>328</v>
      </c>
      <c r="F27" s="9">
        <v>1424</v>
      </c>
      <c r="G27" s="9">
        <f t="shared" si="0"/>
        <v>2336</v>
      </c>
      <c r="H27" s="23">
        <f t="shared" si="1"/>
        <v>92.80889948351212</v>
      </c>
    </row>
    <row r="28" spans="1:8" ht="12.75" customHeight="1">
      <c r="A28" s="8">
        <v>23</v>
      </c>
      <c r="B28" s="9" t="s">
        <v>650</v>
      </c>
      <c r="C28" s="9">
        <v>821</v>
      </c>
      <c r="D28" s="9">
        <v>185</v>
      </c>
      <c r="E28" s="9">
        <v>218</v>
      </c>
      <c r="F28" s="9">
        <v>411</v>
      </c>
      <c r="G28" s="9">
        <f t="shared" si="0"/>
        <v>814</v>
      </c>
      <c r="H28" s="23">
        <f t="shared" si="1"/>
        <v>99.14738124238734</v>
      </c>
    </row>
    <row r="29" spans="1:8" ht="12.75" customHeight="1">
      <c r="A29" s="8">
        <v>24</v>
      </c>
      <c r="B29" s="9" t="s">
        <v>651</v>
      </c>
      <c r="C29" s="9">
        <v>1512</v>
      </c>
      <c r="D29" s="9">
        <v>230</v>
      </c>
      <c r="E29" s="9">
        <v>368</v>
      </c>
      <c r="F29" s="9">
        <v>905</v>
      </c>
      <c r="G29" s="9">
        <f t="shared" si="0"/>
        <v>1503</v>
      </c>
      <c r="H29" s="23">
        <f t="shared" si="1"/>
        <v>99.40476190476191</v>
      </c>
    </row>
    <row r="30" spans="1:8" ht="12.75" customHeight="1">
      <c r="A30" s="8">
        <v>25</v>
      </c>
      <c r="B30" s="9" t="s">
        <v>652</v>
      </c>
      <c r="C30" s="9">
        <v>11680</v>
      </c>
      <c r="D30" s="9">
        <v>1531</v>
      </c>
      <c r="E30" s="9">
        <v>1599</v>
      </c>
      <c r="F30" s="9">
        <v>8178</v>
      </c>
      <c r="G30" s="9">
        <f t="shared" si="0"/>
        <v>11308</v>
      </c>
      <c r="H30" s="23">
        <f t="shared" si="1"/>
        <v>96.81506849315068</v>
      </c>
    </row>
    <row r="31" spans="1:8" ht="12.75" customHeight="1">
      <c r="A31" s="8">
        <v>26</v>
      </c>
      <c r="B31" s="9" t="s">
        <v>653</v>
      </c>
      <c r="C31" s="9">
        <v>1517</v>
      </c>
      <c r="D31" s="9">
        <v>310</v>
      </c>
      <c r="E31" s="9">
        <v>293</v>
      </c>
      <c r="F31" s="9">
        <v>913</v>
      </c>
      <c r="G31" s="9">
        <f t="shared" si="0"/>
        <v>1516</v>
      </c>
      <c r="H31" s="23">
        <f t="shared" si="1"/>
        <v>99.9340804218853</v>
      </c>
    </row>
    <row r="32" spans="1:8" ht="12.75" customHeight="1">
      <c r="A32" s="8">
        <v>27</v>
      </c>
      <c r="B32" s="9" t="s">
        <v>616</v>
      </c>
      <c r="C32" s="9">
        <v>740</v>
      </c>
      <c r="D32" s="9">
        <v>90</v>
      </c>
      <c r="E32" s="9">
        <v>91</v>
      </c>
      <c r="F32" s="9">
        <v>545</v>
      </c>
      <c r="G32" s="9">
        <f t="shared" si="0"/>
        <v>726</v>
      </c>
      <c r="H32" s="23">
        <f t="shared" si="1"/>
        <v>98.1081081081081</v>
      </c>
    </row>
    <row r="33" spans="1:8" ht="12.75" customHeight="1">
      <c r="A33" s="8">
        <v>28</v>
      </c>
      <c r="B33" s="9" t="s">
        <v>617</v>
      </c>
      <c r="C33" s="9">
        <v>1773</v>
      </c>
      <c r="D33" s="9">
        <v>159</v>
      </c>
      <c r="E33" s="9">
        <v>84</v>
      </c>
      <c r="F33" s="9">
        <v>1510</v>
      </c>
      <c r="G33" s="9">
        <f t="shared" si="0"/>
        <v>1753</v>
      </c>
      <c r="H33" s="23">
        <f t="shared" si="1"/>
        <v>98.87196841511562</v>
      </c>
    </row>
    <row r="34" spans="1:8" ht="12.75" customHeight="1">
      <c r="A34" s="8">
        <v>29</v>
      </c>
      <c r="B34" s="9" t="s">
        <v>618</v>
      </c>
      <c r="C34" s="9">
        <v>1281</v>
      </c>
      <c r="D34" s="9">
        <v>134</v>
      </c>
      <c r="E34" s="9">
        <v>176</v>
      </c>
      <c r="F34" s="9">
        <v>944</v>
      </c>
      <c r="G34" s="9">
        <f t="shared" si="0"/>
        <v>1254</v>
      </c>
      <c r="H34" s="23">
        <f t="shared" si="1"/>
        <v>97.89227166276346</v>
      </c>
    </row>
    <row r="35" spans="1:8" ht="12.75" customHeight="1">
      <c r="A35" s="11">
        <v>30</v>
      </c>
      <c r="B35" s="12" t="s">
        <v>619</v>
      </c>
      <c r="C35" s="12">
        <v>979</v>
      </c>
      <c r="D35" s="12">
        <v>51</v>
      </c>
      <c r="E35" s="12">
        <v>489</v>
      </c>
      <c r="F35" s="12">
        <v>402</v>
      </c>
      <c r="G35" s="12">
        <f t="shared" si="0"/>
        <v>942</v>
      </c>
      <c r="H35" s="25">
        <f t="shared" si="1"/>
        <v>96.22063329928498</v>
      </c>
    </row>
    <row r="36" spans="1:8" ht="12.75" customHeight="1">
      <c r="A36" s="177" t="s">
        <v>625</v>
      </c>
      <c r="B36" s="178"/>
      <c r="C36" s="14">
        <f>SUM(C6:C35)</f>
        <v>600673</v>
      </c>
      <c r="D36" s="14">
        <f>SUM(D6:D35)</f>
        <v>61534</v>
      </c>
      <c r="E36" s="14">
        <f>SUM(E6:E35)</f>
        <v>212546</v>
      </c>
      <c r="F36" s="14">
        <f>SUM(F6:F35)</f>
        <v>307727</v>
      </c>
      <c r="G36" s="14">
        <f>SUM(G6:G35)</f>
        <v>581807</v>
      </c>
      <c r="H36" s="33">
        <f t="shared" si="1"/>
        <v>96.85918960898859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32"/>
    </row>
    <row r="38" ht="3.75" customHeight="1"/>
    <row r="39" spans="1:8" ht="12.75" customHeight="1">
      <c r="A39" s="179" t="s">
        <v>654</v>
      </c>
      <c r="B39" s="181"/>
      <c r="C39" s="195" t="s">
        <v>708</v>
      </c>
      <c r="D39" s="195" t="s">
        <v>709</v>
      </c>
      <c r="E39" s="195"/>
      <c r="F39" s="195"/>
      <c r="G39" s="195"/>
      <c r="H39" s="193"/>
    </row>
    <row r="40" spans="1:8" ht="12.75" customHeight="1">
      <c r="A40" s="180"/>
      <c r="B40" s="182"/>
      <c r="C40" s="196"/>
      <c r="D40" s="29" t="s">
        <v>710</v>
      </c>
      <c r="E40" s="29" t="s">
        <v>711</v>
      </c>
      <c r="F40" s="29" t="s">
        <v>712</v>
      </c>
      <c r="G40" s="29" t="s">
        <v>625</v>
      </c>
      <c r="H40" s="38" t="s">
        <v>629</v>
      </c>
    </row>
    <row r="41" spans="1:8" ht="12.75" customHeight="1">
      <c r="A41" s="201" t="s">
        <v>626</v>
      </c>
      <c r="B41" s="202"/>
      <c r="C41" s="6">
        <v>58425</v>
      </c>
      <c r="D41" s="20">
        <v>9906</v>
      </c>
      <c r="E41" s="6">
        <v>15214</v>
      </c>
      <c r="F41" s="6">
        <v>30193</v>
      </c>
      <c r="G41" s="6">
        <f>SUM(D41:F41)</f>
        <v>55313</v>
      </c>
      <c r="H41" s="21">
        <f>G41/C41*100</f>
        <v>94.67351305091998</v>
      </c>
    </row>
    <row r="42" spans="1:8" ht="12.75" customHeight="1">
      <c r="A42" s="207" t="s">
        <v>655</v>
      </c>
      <c r="B42" s="208"/>
      <c r="C42" s="12">
        <v>542248</v>
      </c>
      <c r="D42" s="24">
        <v>51628</v>
      </c>
      <c r="E42" s="12">
        <v>197332</v>
      </c>
      <c r="F42" s="12">
        <v>277534</v>
      </c>
      <c r="G42" s="12">
        <f>SUM(D42:F42)</f>
        <v>526494</v>
      </c>
      <c r="H42" s="25">
        <f>G42/C42*100</f>
        <v>97.09468730175122</v>
      </c>
    </row>
  </sheetData>
  <mergeCells count="10">
    <mergeCell ref="A42:B42"/>
    <mergeCell ref="A39:B40"/>
    <mergeCell ref="A36:B36"/>
    <mergeCell ref="A4:A5"/>
    <mergeCell ref="B4:B5"/>
    <mergeCell ref="A41:B41"/>
    <mergeCell ref="C4:C5"/>
    <mergeCell ref="D4:H4"/>
    <mergeCell ref="C39:C40"/>
    <mergeCell ref="D39:H39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6.7109375" style="4" customWidth="1"/>
    <col min="4" max="7" width="6.28125" style="4" customWidth="1"/>
    <col min="8" max="8" width="6.7109375" style="4" customWidth="1"/>
    <col min="9" max="9" width="4.7109375" style="4" customWidth="1"/>
    <col min="10" max="16384" width="9.140625" style="4" customWidth="1"/>
  </cols>
  <sheetData>
    <row r="1" spans="1:2" ht="12.75" customHeight="1">
      <c r="A1" s="1" t="s">
        <v>724</v>
      </c>
      <c r="B1" s="1" t="s">
        <v>707</v>
      </c>
    </row>
    <row r="2" spans="1:2" ht="12.75" customHeight="1">
      <c r="A2" s="1"/>
      <c r="B2" s="1" t="s">
        <v>668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708</v>
      </c>
      <c r="D4" s="195" t="s">
        <v>709</v>
      </c>
      <c r="E4" s="195"/>
      <c r="F4" s="195"/>
      <c r="G4" s="195"/>
      <c r="H4" s="195"/>
      <c r="I4" s="193"/>
    </row>
    <row r="5" spans="1:9" ht="12.75" customHeight="1">
      <c r="A5" s="180"/>
      <c r="B5" s="182"/>
      <c r="C5" s="196"/>
      <c r="D5" s="29" t="s">
        <v>715</v>
      </c>
      <c r="E5" s="29" t="s">
        <v>716</v>
      </c>
      <c r="F5" s="29" t="s">
        <v>717</v>
      </c>
      <c r="G5" s="29" t="s">
        <v>718</v>
      </c>
      <c r="H5" s="29" t="s">
        <v>625</v>
      </c>
      <c r="I5" s="38" t="s">
        <v>629</v>
      </c>
    </row>
    <row r="6" spans="1:9" ht="12.75" customHeight="1">
      <c r="A6" s="5">
        <v>1</v>
      </c>
      <c r="B6" s="6" t="s">
        <v>635</v>
      </c>
      <c r="C6" s="6">
        <v>25321</v>
      </c>
      <c r="D6" s="6">
        <v>13438</v>
      </c>
      <c r="E6" s="6">
        <v>469</v>
      </c>
      <c r="F6" s="6">
        <v>7712</v>
      </c>
      <c r="G6" s="6">
        <v>805</v>
      </c>
      <c r="H6" s="6">
        <f>SUM(D6:G6)</f>
        <v>22424</v>
      </c>
      <c r="I6" s="21">
        <f>H6/C6*100</f>
        <v>88.55890367679001</v>
      </c>
    </row>
    <row r="7" spans="1:9" ht="12.75" customHeight="1">
      <c r="A7" s="8">
        <v>2</v>
      </c>
      <c r="B7" s="9" t="s">
        <v>636</v>
      </c>
      <c r="C7" s="9">
        <v>57338</v>
      </c>
      <c r="D7" s="9">
        <v>46170</v>
      </c>
      <c r="E7" s="9">
        <v>3213</v>
      </c>
      <c r="F7" s="9">
        <v>2328</v>
      </c>
      <c r="G7" s="9">
        <v>3096</v>
      </c>
      <c r="H7" s="9">
        <f aca="true" t="shared" si="0" ref="H7:H35">SUM(D7:G7)</f>
        <v>54807</v>
      </c>
      <c r="I7" s="23">
        <f aca="true" t="shared" si="1" ref="I7:I36">H7/C7*100</f>
        <v>95.58582440964108</v>
      </c>
    </row>
    <row r="8" spans="1:9" ht="12.75" customHeight="1">
      <c r="A8" s="8">
        <v>3</v>
      </c>
      <c r="B8" s="9" t="s">
        <v>637</v>
      </c>
      <c r="C8" s="9">
        <v>24697</v>
      </c>
      <c r="D8" s="9">
        <v>20898</v>
      </c>
      <c r="E8" s="9">
        <v>268</v>
      </c>
      <c r="F8" s="9">
        <v>736</v>
      </c>
      <c r="G8" s="9">
        <v>447</v>
      </c>
      <c r="H8" s="9">
        <f t="shared" si="0"/>
        <v>22349</v>
      </c>
      <c r="I8" s="23">
        <f t="shared" si="1"/>
        <v>90.49277240150626</v>
      </c>
    </row>
    <row r="9" spans="1:9" ht="12.75" customHeight="1">
      <c r="A9" s="8">
        <v>4</v>
      </c>
      <c r="B9" s="9" t="s">
        <v>609</v>
      </c>
      <c r="C9" s="9">
        <v>23265</v>
      </c>
      <c r="D9" s="9">
        <v>19640</v>
      </c>
      <c r="E9" s="9">
        <v>446</v>
      </c>
      <c r="F9" s="9">
        <v>492</v>
      </c>
      <c r="G9" s="9">
        <v>2197</v>
      </c>
      <c r="H9" s="9">
        <f t="shared" si="0"/>
        <v>22775</v>
      </c>
      <c r="I9" s="23">
        <f t="shared" si="1"/>
        <v>97.89383193638513</v>
      </c>
    </row>
    <row r="10" spans="1:9" ht="12.75" customHeight="1">
      <c r="A10" s="8">
        <v>5</v>
      </c>
      <c r="B10" s="9" t="s">
        <v>610</v>
      </c>
      <c r="C10" s="9">
        <v>12477</v>
      </c>
      <c r="D10" s="9">
        <v>10287</v>
      </c>
      <c r="E10" s="9">
        <v>107</v>
      </c>
      <c r="F10" s="9">
        <v>524</v>
      </c>
      <c r="G10" s="9">
        <v>1057</v>
      </c>
      <c r="H10" s="9">
        <f t="shared" si="0"/>
        <v>11975</v>
      </c>
      <c r="I10" s="23">
        <f t="shared" si="1"/>
        <v>95.9765969383666</v>
      </c>
    </row>
    <row r="11" spans="1:9" ht="12.75" customHeight="1">
      <c r="A11" s="8">
        <v>6</v>
      </c>
      <c r="B11" s="9" t="s">
        <v>638</v>
      </c>
      <c r="C11" s="9">
        <v>19476</v>
      </c>
      <c r="D11" s="9">
        <v>14576</v>
      </c>
      <c r="E11" s="9">
        <v>225</v>
      </c>
      <c r="F11" s="9">
        <v>665</v>
      </c>
      <c r="G11" s="9">
        <v>2774</v>
      </c>
      <c r="H11" s="9">
        <f t="shared" si="0"/>
        <v>18240</v>
      </c>
      <c r="I11" s="23">
        <f t="shared" si="1"/>
        <v>93.65372766481825</v>
      </c>
    </row>
    <row r="12" spans="1:9" ht="12.75" customHeight="1">
      <c r="A12" s="8">
        <v>7</v>
      </c>
      <c r="B12" s="9" t="s">
        <v>611</v>
      </c>
      <c r="C12" s="9">
        <v>3932</v>
      </c>
      <c r="D12" s="9">
        <v>2798</v>
      </c>
      <c r="E12" s="9">
        <v>153</v>
      </c>
      <c r="F12" s="9">
        <v>322</v>
      </c>
      <c r="G12" s="9">
        <v>318</v>
      </c>
      <c r="H12" s="9">
        <f t="shared" si="0"/>
        <v>3591</v>
      </c>
      <c r="I12" s="23">
        <f t="shared" si="1"/>
        <v>91.32756866734486</v>
      </c>
    </row>
    <row r="13" spans="1:9" ht="12.75" customHeight="1">
      <c r="A13" s="8">
        <v>8</v>
      </c>
      <c r="B13" s="9" t="s">
        <v>612</v>
      </c>
      <c r="C13" s="9">
        <v>29580</v>
      </c>
      <c r="D13" s="9">
        <v>21037</v>
      </c>
      <c r="E13" s="9">
        <v>425</v>
      </c>
      <c r="F13" s="9">
        <v>2086</v>
      </c>
      <c r="G13" s="9">
        <v>4865</v>
      </c>
      <c r="H13" s="9">
        <f t="shared" si="0"/>
        <v>28413</v>
      </c>
      <c r="I13" s="23">
        <f t="shared" si="1"/>
        <v>96.05476673427992</v>
      </c>
    </row>
    <row r="14" spans="1:9" ht="12.75" customHeight="1">
      <c r="A14" s="8">
        <v>9</v>
      </c>
      <c r="B14" s="9" t="s">
        <v>639</v>
      </c>
      <c r="C14" s="9">
        <v>2022</v>
      </c>
      <c r="D14" s="9">
        <v>1738</v>
      </c>
      <c r="E14" s="9">
        <v>6</v>
      </c>
      <c r="F14" s="9">
        <v>51</v>
      </c>
      <c r="G14" s="9">
        <v>167</v>
      </c>
      <c r="H14" s="9">
        <f t="shared" si="0"/>
        <v>1962</v>
      </c>
      <c r="I14" s="23">
        <f t="shared" si="1"/>
        <v>97.03264094955489</v>
      </c>
    </row>
    <row r="15" spans="1:9" ht="12.75" customHeight="1">
      <c r="A15" s="8">
        <v>10</v>
      </c>
      <c r="B15" s="9" t="s">
        <v>613</v>
      </c>
      <c r="C15" s="9">
        <v>15124</v>
      </c>
      <c r="D15" s="9">
        <v>5609</v>
      </c>
      <c r="E15" s="9">
        <v>1122</v>
      </c>
      <c r="F15" s="9">
        <v>849</v>
      </c>
      <c r="G15" s="9">
        <v>5595</v>
      </c>
      <c r="H15" s="9">
        <f t="shared" si="0"/>
        <v>13175</v>
      </c>
      <c r="I15" s="23">
        <f t="shared" si="1"/>
        <v>87.11319756678128</v>
      </c>
    </row>
    <row r="16" spans="1:9" ht="12.75" customHeight="1">
      <c r="A16" s="8">
        <v>11</v>
      </c>
      <c r="B16" s="9" t="s">
        <v>640</v>
      </c>
      <c r="C16" s="9">
        <v>135172</v>
      </c>
      <c r="D16" s="9">
        <v>96042</v>
      </c>
      <c r="E16" s="9">
        <v>2124</v>
      </c>
      <c r="F16" s="9">
        <v>4894</v>
      </c>
      <c r="G16" s="9">
        <v>25934</v>
      </c>
      <c r="H16" s="9">
        <f t="shared" si="0"/>
        <v>128994</v>
      </c>
      <c r="I16" s="23">
        <f t="shared" si="1"/>
        <v>95.42952682508212</v>
      </c>
    </row>
    <row r="17" spans="1:9" ht="12.75" customHeight="1">
      <c r="A17" s="8">
        <v>12</v>
      </c>
      <c r="B17" s="9" t="s">
        <v>641</v>
      </c>
      <c r="C17" s="9">
        <v>131983</v>
      </c>
      <c r="D17" s="9">
        <v>77608</v>
      </c>
      <c r="E17" s="9">
        <v>1642</v>
      </c>
      <c r="F17" s="9">
        <v>4797</v>
      </c>
      <c r="G17" s="9">
        <v>37585</v>
      </c>
      <c r="H17" s="9">
        <f t="shared" si="0"/>
        <v>121632</v>
      </c>
      <c r="I17" s="23">
        <f t="shared" si="1"/>
        <v>92.15732329163603</v>
      </c>
    </row>
    <row r="18" spans="1:9" ht="12.75" customHeight="1">
      <c r="A18" s="8">
        <v>13</v>
      </c>
      <c r="B18" s="9" t="s">
        <v>642</v>
      </c>
      <c r="C18" s="9">
        <v>6477</v>
      </c>
      <c r="D18" s="9">
        <v>4465</v>
      </c>
      <c r="E18" s="9">
        <v>553</v>
      </c>
      <c r="F18" s="9">
        <v>331</v>
      </c>
      <c r="G18" s="9">
        <v>682</v>
      </c>
      <c r="H18" s="9">
        <f t="shared" si="0"/>
        <v>6031</v>
      </c>
      <c r="I18" s="23">
        <f t="shared" si="1"/>
        <v>93.11409603211364</v>
      </c>
    </row>
    <row r="19" spans="1:9" ht="12.75" customHeight="1">
      <c r="A19" s="8">
        <v>14</v>
      </c>
      <c r="B19" s="9" t="s">
        <v>643</v>
      </c>
      <c r="C19" s="9">
        <v>151953</v>
      </c>
      <c r="D19" s="9">
        <v>73667</v>
      </c>
      <c r="E19" s="9">
        <v>3139</v>
      </c>
      <c r="F19" s="9">
        <v>9759</v>
      </c>
      <c r="G19" s="9">
        <v>58622</v>
      </c>
      <c r="H19" s="9">
        <f t="shared" si="0"/>
        <v>145187</v>
      </c>
      <c r="I19" s="23">
        <f t="shared" si="1"/>
        <v>95.5473073911012</v>
      </c>
    </row>
    <row r="20" spans="1:9" ht="12.75" customHeight="1">
      <c r="A20" s="8">
        <v>15</v>
      </c>
      <c r="B20" s="9" t="s">
        <v>614</v>
      </c>
      <c r="C20" s="9">
        <v>42931</v>
      </c>
      <c r="D20" s="9">
        <v>32313</v>
      </c>
      <c r="E20" s="9">
        <v>432</v>
      </c>
      <c r="F20" s="9">
        <v>1493</v>
      </c>
      <c r="G20" s="9">
        <v>7142</v>
      </c>
      <c r="H20" s="9">
        <f t="shared" si="0"/>
        <v>41380</v>
      </c>
      <c r="I20" s="23">
        <f t="shared" si="1"/>
        <v>96.38722601383616</v>
      </c>
    </row>
    <row r="21" spans="1:9" ht="12.75" customHeight="1">
      <c r="A21" s="8">
        <v>16</v>
      </c>
      <c r="B21" s="9" t="s">
        <v>615</v>
      </c>
      <c r="C21" s="9">
        <v>876</v>
      </c>
      <c r="D21" s="9">
        <v>366</v>
      </c>
      <c r="E21" s="9">
        <v>5</v>
      </c>
      <c r="F21" s="9">
        <v>182</v>
      </c>
      <c r="G21" s="9">
        <v>296</v>
      </c>
      <c r="H21" s="9">
        <f t="shared" si="0"/>
        <v>849</v>
      </c>
      <c r="I21" s="23">
        <f t="shared" si="1"/>
        <v>96.91780821917808</v>
      </c>
    </row>
    <row r="22" spans="1:9" ht="12.75" customHeight="1">
      <c r="A22" s="8">
        <v>17</v>
      </c>
      <c r="B22" s="9" t="s">
        <v>644</v>
      </c>
      <c r="C22" s="9">
        <v>27092</v>
      </c>
      <c r="D22" s="9">
        <v>19520</v>
      </c>
      <c r="E22" s="9">
        <v>159</v>
      </c>
      <c r="F22" s="9">
        <v>1307</v>
      </c>
      <c r="G22" s="9">
        <v>5278</v>
      </c>
      <c r="H22" s="9">
        <f t="shared" si="0"/>
        <v>26264</v>
      </c>
      <c r="I22" s="23">
        <f t="shared" si="1"/>
        <v>96.9437472316551</v>
      </c>
    </row>
    <row r="23" spans="1:9" ht="12.75" customHeight="1">
      <c r="A23" s="8">
        <v>18</v>
      </c>
      <c r="B23" s="9" t="s">
        <v>645</v>
      </c>
      <c r="C23" s="9">
        <v>1966</v>
      </c>
      <c r="D23" s="9">
        <v>880</v>
      </c>
      <c r="E23" s="9">
        <v>284</v>
      </c>
      <c r="F23" s="9">
        <v>224</v>
      </c>
      <c r="G23" s="9">
        <v>480</v>
      </c>
      <c r="H23" s="9">
        <f t="shared" si="0"/>
        <v>1868</v>
      </c>
      <c r="I23" s="23">
        <f t="shared" si="1"/>
        <v>95.01525940996947</v>
      </c>
    </row>
    <row r="24" spans="1:9" ht="12.75" customHeight="1">
      <c r="A24" s="8">
        <v>19</v>
      </c>
      <c r="B24" s="9" t="s">
        <v>646</v>
      </c>
      <c r="C24" s="9">
        <v>8359</v>
      </c>
      <c r="D24" s="9">
        <v>5928</v>
      </c>
      <c r="E24" s="9">
        <v>106</v>
      </c>
      <c r="F24" s="9">
        <v>376</v>
      </c>
      <c r="G24" s="9">
        <v>1471</v>
      </c>
      <c r="H24" s="9">
        <f t="shared" si="0"/>
        <v>7881</v>
      </c>
      <c r="I24" s="23">
        <f t="shared" si="1"/>
        <v>94.28161263309008</v>
      </c>
    </row>
    <row r="25" spans="1:9" ht="12.75" customHeight="1">
      <c r="A25" s="8">
        <v>20</v>
      </c>
      <c r="B25" s="9" t="s">
        <v>647</v>
      </c>
      <c r="C25" s="9">
        <v>5552</v>
      </c>
      <c r="D25" s="9">
        <v>3674</v>
      </c>
      <c r="E25" s="9">
        <v>95</v>
      </c>
      <c r="F25" s="9">
        <v>617</v>
      </c>
      <c r="G25" s="9">
        <v>935</v>
      </c>
      <c r="H25" s="9">
        <f t="shared" si="0"/>
        <v>5321</v>
      </c>
      <c r="I25" s="23">
        <f t="shared" si="1"/>
        <v>95.83933717579251</v>
      </c>
    </row>
    <row r="26" spans="1:9" ht="12.75" customHeight="1">
      <c r="A26" s="8">
        <v>21</v>
      </c>
      <c r="B26" s="9" t="s">
        <v>648</v>
      </c>
      <c r="C26" s="9">
        <v>20112</v>
      </c>
      <c r="D26" s="9">
        <v>13690</v>
      </c>
      <c r="E26" s="9">
        <v>278</v>
      </c>
      <c r="F26" s="9">
        <v>2558</v>
      </c>
      <c r="G26" s="9">
        <v>1828</v>
      </c>
      <c r="H26" s="9">
        <f t="shared" si="0"/>
        <v>18354</v>
      </c>
      <c r="I26" s="23">
        <f t="shared" si="1"/>
        <v>91.25894988066825</v>
      </c>
    </row>
    <row r="27" spans="1:9" ht="12.75" customHeight="1">
      <c r="A27" s="8">
        <v>22</v>
      </c>
      <c r="B27" s="9" t="s">
        <v>649</v>
      </c>
      <c r="C27" s="9">
        <v>5525</v>
      </c>
      <c r="D27" s="9">
        <v>4458</v>
      </c>
      <c r="E27" s="9">
        <v>114</v>
      </c>
      <c r="F27" s="9">
        <v>155</v>
      </c>
      <c r="G27" s="9">
        <v>461</v>
      </c>
      <c r="H27" s="9">
        <f t="shared" si="0"/>
        <v>5188</v>
      </c>
      <c r="I27" s="23">
        <f t="shared" si="1"/>
        <v>93.90045248868778</v>
      </c>
    </row>
    <row r="28" spans="1:9" ht="12.75" customHeight="1">
      <c r="A28" s="8">
        <v>23</v>
      </c>
      <c r="B28" s="9" t="s">
        <v>650</v>
      </c>
      <c r="C28" s="9">
        <v>1192</v>
      </c>
      <c r="D28" s="9">
        <v>906</v>
      </c>
      <c r="E28" s="9">
        <v>104</v>
      </c>
      <c r="F28" s="9">
        <v>68</v>
      </c>
      <c r="G28" s="9">
        <v>101</v>
      </c>
      <c r="H28" s="9">
        <f t="shared" si="0"/>
        <v>1179</v>
      </c>
      <c r="I28" s="23">
        <f t="shared" si="1"/>
        <v>98.90939597315436</v>
      </c>
    </row>
    <row r="29" spans="1:9" ht="12.75" customHeight="1">
      <c r="A29" s="8">
        <v>24</v>
      </c>
      <c r="B29" s="9" t="s">
        <v>651</v>
      </c>
      <c r="C29" s="9">
        <v>6710</v>
      </c>
      <c r="D29" s="9">
        <v>5598</v>
      </c>
      <c r="E29" s="9">
        <v>95</v>
      </c>
      <c r="F29" s="9">
        <v>242</v>
      </c>
      <c r="G29" s="9">
        <v>302</v>
      </c>
      <c r="H29" s="9">
        <f t="shared" si="0"/>
        <v>6237</v>
      </c>
      <c r="I29" s="23">
        <f t="shared" si="1"/>
        <v>92.95081967213115</v>
      </c>
    </row>
    <row r="30" spans="1:9" ht="12.75" customHeight="1">
      <c r="A30" s="8">
        <v>25</v>
      </c>
      <c r="B30" s="9" t="s">
        <v>652</v>
      </c>
      <c r="C30" s="9">
        <v>23464</v>
      </c>
      <c r="D30" s="9">
        <v>17374</v>
      </c>
      <c r="E30" s="9">
        <v>257</v>
      </c>
      <c r="F30" s="9">
        <v>773</v>
      </c>
      <c r="G30" s="9">
        <v>3186</v>
      </c>
      <c r="H30" s="9">
        <f t="shared" si="0"/>
        <v>21590</v>
      </c>
      <c r="I30" s="23">
        <f t="shared" si="1"/>
        <v>92.01329696556428</v>
      </c>
    </row>
    <row r="31" spans="1:9" ht="12.75" customHeight="1">
      <c r="A31" s="8">
        <v>26</v>
      </c>
      <c r="B31" s="9" t="s">
        <v>653</v>
      </c>
      <c r="C31" s="9">
        <v>6176</v>
      </c>
      <c r="D31" s="9">
        <v>5397</v>
      </c>
      <c r="E31" s="9">
        <v>16</v>
      </c>
      <c r="F31" s="9">
        <v>290</v>
      </c>
      <c r="G31" s="9">
        <v>306</v>
      </c>
      <c r="H31" s="9">
        <f t="shared" si="0"/>
        <v>6009</v>
      </c>
      <c r="I31" s="23">
        <f t="shared" si="1"/>
        <v>97.29598445595855</v>
      </c>
    </row>
    <row r="32" spans="1:9" ht="12.75" customHeight="1">
      <c r="A32" s="8">
        <v>27</v>
      </c>
      <c r="B32" s="9" t="s">
        <v>616</v>
      </c>
      <c r="C32" s="9">
        <v>1927</v>
      </c>
      <c r="D32" s="9">
        <v>1591</v>
      </c>
      <c r="E32" s="9">
        <v>35</v>
      </c>
      <c r="F32" s="9">
        <v>51</v>
      </c>
      <c r="G32" s="9">
        <v>185</v>
      </c>
      <c r="H32" s="9">
        <f t="shared" si="0"/>
        <v>1862</v>
      </c>
      <c r="I32" s="23">
        <f t="shared" si="1"/>
        <v>96.62688116242865</v>
      </c>
    </row>
    <row r="33" spans="1:9" ht="12.75" customHeight="1">
      <c r="A33" s="8">
        <v>28</v>
      </c>
      <c r="B33" s="9" t="s">
        <v>617</v>
      </c>
      <c r="C33" s="9">
        <v>2209</v>
      </c>
      <c r="D33" s="9">
        <v>1179</v>
      </c>
      <c r="E33" s="9">
        <v>127</v>
      </c>
      <c r="F33" s="9">
        <v>205</v>
      </c>
      <c r="G33" s="9">
        <v>484</v>
      </c>
      <c r="H33" s="9">
        <f t="shared" si="0"/>
        <v>1995</v>
      </c>
      <c r="I33" s="23">
        <f t="shared" si="1"/>
        <v>90.31235853327297</v>
      </c>
    </row>
    <row r="34" spans="1:9" ht="12.75" customHeight="1">
      <c r="A34" s="8">
        <v>29</v>
      </c>
      <c r="B34" s="9" t="s">
        <v>618</v>
      </c>
      <c r="C34" s="9">
        <v>3082</v>
      </c>
      <c r="D34" s="9">
        <v>2237</v>
      </c>
      <c r="E34" s="9">
        <v>147</v>
      </c>
      <c r="F34" s="9">
        <v>296</v>
      </c>
      <c r="G34" s="9">
        <v>272</v>
      </c>
      <c r="H34" s="9">
        <f t="shared" si="0"/>
        <v>2952</v>
      </c>
      <c r="I34" s="23">
        <f t="shared" si="1"/>
        <v>95.78195976638546</v>
      </c>
    </row>
    <row r="35" spans="1:9" ht="12.75" customHeight="1">
      <c r="A35" s="11">
        <v>30</v>
      </c>
      <c r="B35" s="12" t="s">
        <v>619</v>
      </c>
      <c r="C35" s="12">
        <v>1006</v>
      </c>
      <c r="D35" s="12">
        <v>574</v>
      </c>
      <c r="E35" s="12">
        <v>156</v>
      </c>
      <c r="F35" s="12">
        <v>72</v>
      </c>
      <c r="G35" s="12">
        <v>135</v>
      </c>
      <c r="H35" s="12">
        <f t="shared" si="0"/>
        <v>937</v>
      </c>
      <c r="I35" s="25">
        <f t="shared" si="1"/>
        <v>93.14115308151094</v>
      </c>
    </row>
    <row r="36" spans="1:9" ht="12.75" customHeight="1">
      <c r="A36" s="177" t="s">
        <v>625</v>
      </c>
      <c r="B36" s="178"/>
      <c r="C36" s="14">
        <f aca="true" t="shared" si="2" ref="C36:H36">SUM(C6:C35)</f>
        <v>796996</v>
      </c>
      <c r="D36" s="14">
        <f t="shared" si="2"/>
        <v>523658</v>
      </c>
      <c r="E36" s="14">
        <f t="shared" si="2"/>
        <v>16302</v>
      </c>
      <c r="F36" s="14">
        <f t="shared" si="2"/>
        <v>44455</v>
      </c>
      <c r="G36" s="14">
        <f t="shared" si="2"/>
        <v>167006</v>
      </c>
      <c r="H36" s="14">
        <f t="shared" si="2"/>
        <v>751421</v>
      </c>
      <c r="I36" s="33">
        <f t="shared" si="1"/>
        <v>94.28165260553378</v>
      </c>
    </row>
    <row r="37" spans="1:9" ht="12.75" customHeight="1">
      <c r="A37" s="26"/>
      <c r="B37" s="26"/>
      <c r="C37" s="27"/>
      <c r="D37" s="27"/>
      <c r="E37" s="27"/>
      <c r="F37" s="27"/>
      <c r="G37" s="27"/>
      <c r="H37" s="27"/>
      <c r="I37" s="32"/>
    </row>
    <row r="38" ht="3.75" customHeight="1"/>
    <row r="39" spans="1:9" ht="12.75" customHeight="1">
      <c r="A39" s="179" t="s">
        <v>654</v>
      </c>
      <c r="B39" s="181"/>
      <c r="C39" s="195" t="s">
        <v>708</v>
      </c>
      <c r="D39" s="195" t="s">
        <v>709</v>
      </c>
      <c r="E39" s="195"/>
      <c r="F39" s="195"/>
      <c r="G39" s="195"/>
      <c r="H39" s="195"/>
      <c r="I39" s="193"/>
    </row>
    <row r="40" spans="1:9" ht="12.75" customHeight="1">
      <c r="A40" s="180"/>
      <c r="B40" s="182"/>
      <c r="C40" s="196"/>
      <c r="D40" s="29" t="s">
        <v>715</v>
      </c>
      <c r="E40" s="29" t="s">
        <v>716</v>
      </c>
      <c r="F40" s="29" t="s">
        <v>717</v>
      </c>
      <c r="G40" s="29" t="s">
        <v>718</v>
      </c>
      <c r="H40" s="29" t="s">
        <v>625</v>
      </c>
      <c r="I40" s="38" t="s">
        <v>629</v>
      </c>
    </row>
    <row r="41" spans="1:9" ht="12.75" customHeight="1">
      <c r="A41" s="201" t="s">
        <v>626</v>
      </c>
      <c r="B41" s="202"/>
      <c r="C41" s="6">
        <v>200254</v>
      </c>
      <c r="D41" s="6">
        <v>132521</v>
      </c>
      <c r="E41" s="6">
        <v>4376</v>
      </c>
      <c r="F41" s="6">
        <v>19528</v>
      </c>
      <c r="G41" s="6">
        <v>21980</v>
      </c>
      <c r="H41" s="6">
        <f>SUM(D41:G41)</f>
        <v>178405</v>
      </c>
      <c r="I41" s="21">
        <f>H41/C41*100</f>
        <v>89.08935651722312</v>
      </c>
    </row>
    <row r="42" spans="1:9" ht="12.75" customHeight="1">
      <c r="A42" s="207" t="s">
        <v>655</v>
      </c>
      <c r="B42" s="208"/>
      <c r="C42" s="12">
        <v>596742</v>
      </c>
      <c r="D42" s="12">
        <v>391137</v>
      </c>
      <c r="E42" s="12">
        <v>11926</v>
      </c>
      <c r="F42" s="12">
        <v>24927</v>
      </c>
      <c r="G42" s="12">
        <v>145026</v>
      </c>
      <c r="H42" s="12">
        <f>SUM(D42:G42)</f>
        <v>573016</v>
      </c>
      <c r="I42" s="25">
        <f>H42/C42*100</f>
        <v>96.0240774069866</v>
      </c>
    </row>
  </sheetData>
  <mergeCells count="10">
    <mergeCell ref="C4:C5"/>
    <mergeCell ref="D4:I4"/>
    <mergeCell ref="C39:C40"/>
    <mergeCell ref="D39:I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6.7109375" style="4" customWidth="1"/>
    <col min="4" max="7" width="6.28125" style="4" customWidth="1"/>
    <col min="8" max="8" width="6.7109375" style="4" customWidth="1"/>
    <col min="9" max="9" width="4.7109375" style="4" customWidth="1"/>
    <col min="10" max="16384" width="9.140625" style="4" customWidth="1"/>
  </cols>
  <sheetData>
    <row r="1" spans="1:2" ht="12.75" customHeight="1">
      <c r="A1" s="1" t="s">
        <v>729</v>
      </c>
      <c r="B1" s="1" t="s">
        <v>707</v>
      </c>
    </row>
    <row r="2" spans="1:2" ht="12.75" customHeight="1">
      <c r="A2" s="1"/>
      <c r="B2" s="1" t="s">
        <v>669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708</v>
      </c>
      <c r="D4" s="195" t="s">
        <v>709</v>
      </c>
      <c r="E4" s="195"/>
      <c r="F4" s="195"/>
      <c r="G4" s="195"/>
      <c r="H4" s="195"/>
      <c r="I4" s="193"/>
    </row>
    <row r="5" spans="1:9" ht="12.75" customHeight="1">
      <c r="A5" s="180"/>
      <c r="B5" s="182"/>
      <c r="C5" s="196"/>
      <c r="D5" s="29" t="s">
        <v>719</v>
      </c>
      <c r="E5" s="29" t="s">
        <v>720</v>
      </c>
      <c r="F5" s="29" t="s">
        <v>721</v>
      </c>
      <c r="G5" s="29" t="s">
        <v>722</v>
      </c>
      <c r="H5" s="29" t="s">
        <v>625</v>
      </c>
      <c r="I5" s="38" t="s">
        <v>629</v>
      </c>
    </row>
    <row r="6" spans="1:9" ht="12.75" customHeight="1">
      <c r="A6" s="5">
        <v>1</v>
      </c>
      <c r="B6" s="6" t="s">
        <v>635</v>
      </c>
      <c r="C6" s="6">
        <v>13548</v>
      </c>
      <c r="D6" s="6">
        <v>3929</v>
      </c>
      <c r="E6" s="6">
        <v>346</v>
      </c>
      <c r="F6" s="6">
        <v>5383</v>
      </c>
      <c r="G6" s="6">
        <v>1574</v>
      </c>
      <c r="H6" s="6">
        <f>SUM(D6:G6)</f>
        <v>11232</v>
      </c>
      <c r="I6" s="21">
        <f>H6/C6*100</f>
        <v>82.9052258635961</v>
      </c>
    </row>
    <row r="7" spans="1:9" ht="12.75" customHeight="1">
      <c r="A7" s="8">
        <v>2</v>
      </c>
      <c r="B7" s="9" t="s">
        <v>636</v>
      </c>
      <c r="C7" s="9">
        <v>19566</v>
      </c>
      <c r="D7" s="9">
        <v>2901</v>
      </c>
      <c r="E7" s="9">
        <v>1412</v>
      </c>
      <c r="F7" s="9">
        <v>3402</v>
      </c>
      <c r="G7" s="9">
        <v>10130</v>
      </c>
      <c r="H7" s="9">
        <f aca="true" t="shared" si="0" ref="H7:H35">SUM(D7:G7)</f>
        <v>17845</v>
      </c>
      <c r="I7" s="23">
        <f aca="true" t="shared" si="1" ref="I7:I36">H7/C7*100</f>
        <v>91.20412961259328</v>
      </c>
    </row>
    <row r="8" spans="1:9" ht="12.75" customHeight="1">
      <c r="A8" s="8">
        <v>3</v>
      </c>
      <c r="B8" s="9" t="s">
        <v>637</v>
      </c>
      <c r="C8" s="9">
        <v>10946</v>
      </c>
      <c r="D8" s="9">
        <v>1737</v>
      </c>
      <c r="E8" s="9">
        <v>167</v>
      </c>
      <c r="F8" s="9">
        <v>3890</v>
      </c>
      <c r="G8" s="9">
        <v>2326</v>
      </c>
      <c r="H8" s="9">
        <f t="shared" si="0"/>
        <v>8120</v>
      </c>
      <c r="I8" s="23">
        <f t="shared" si="1"/>
        <v>74.18234971679152</v>
      </c>
    </row>
    <row r="9" spans="1:9" ht="12.75" customHeight="1">
      <c r="A9" s="8">
        <v>4</v>
      </c>
      <c r="B9" s="9" t="s">
        <v>609</v>
      </c>
      <c r="C9" s="9">
        <v>6607</v>
      </c>
      <c r="D9" s="9">
        <v>1248</v>
      </c>
      <c r="E9" s="9">
        <v>375</v>
      </c>
      <c r="F9" s="9">
        <v>1235</v>
      </c>
      <c r="G9" s="9">
        <v>3289</v>
      </c>
      <c r="H9" s="9">
        <f t="shared" si="0"/>
        <v>6147</v>
      </c>
      <c r="I9" s="23">
        <f t="shared" si="1"/>
        <v>93.03768730134706</v>
      </c>
    </row>
    <row r="10" spans="1:9" ht="12.75" customHeight="1">
      <c r="A10" s="8">
        <v>5</v>
      </c>
      <c r="B10" s="9" t="s">
        <v>610</v>
      </c>
      <c r="C10" s="9">
        <v>5093</v>
      </c>
      <c r="D10" s="9">
        <v>1152</v>
      </c>
      <c r="E10" s="9">
        <v>101</v>
      </c>
      <c r="F10" s="9">
        <v>1989</v>
      </c>
      <c r="G10" s="9">
        <v>1305</v>
      </c>
      <c r="H10" s="9">
        <f t="shared" si="0"/>
        <v>4547</v>
      </c>
      <c r="I10" s="23">
        <f t="shared" si="1"/>
        <v>89.27940310229727</v>
      </c>
    </row>
    <row r="11" spans="1:9" ht="12.75" customHeight="1">
      <c r="A11" s="8">
        <v>6</v>
      </c>
      <c r="B11" s="9" t="s">
        <v>638</v>
      </c>
      <c r="C11" s="9">
        <v>9649</v>
      </c>
      <c r="D11" s="9">
        <v>3167</v>
      </c>
      <c r="E11" s="9">
        <v>1068</v>
      </c>
      <c r="F11" s="9">
        <v>1718</v>
      </c>
      <c r="G11" s="9">
        <v>2339</v>
      </c>
      <c r="H11" s="9">
        <f t="shared" si="0"/>
        <v>8292</v>
      </c>
      <c r="I11" s="23">
        <f t="shared" si="1"/>
        <v>85.9363664628459</v>
      </c>
    </row>
    <row r="12" spans="1:9" ht="12.75" customHeight="1">
      <c r="A12" s="8">
        <v>7</v>
      </c>
      <c r="B12" s="9" t="s">
        <v>611</v>
      </c>
      <c r="C12" s="9">
        <v>2485</v>
      </c>
      <c r="D12" s="9">
        <v>829</v>
      </c>
      <c r="E12" s="9">
        <v>40</v>
      </c>
      <c r="F12" s="9">
        <v>751</v>
      </c>
      <c r="G12" s="9">
        <v>594</v>
      </c>
      <c r="H12" s="9">
        <f t="shared" si="0"/>
        <v>2214</v>
      </c>
      <c r="I12" s="23">
        <f t="shared" si="1"/>
        <v>89.09456740442656</v>
      </c>
    </row>
    <row r="13" spans="1:9" ht="12.75" customHeight="1">
      <c r="A13" s="8">
        <v>8</v>
      </c>
      <c r="B13" s="9" t="s">
        <v>612</v>
      </c>
      <c r="C13" s="9">
        <v>8500</v>
      </c>
      <c r="D13" s="9">
        <v>1956</v>
      </c>
      <c r="E13" s="9">
        <v>957</v>
      </c>
      <c r="F13" s="9">
        <v>1552</v>
      </c>
      <c r="G13" s="9">
        <v>3364</v>
      </c>
      <c r="H13" s="9">
        <f t="shared" si="0"/>
        <v>7829</v>
      </c>
      <c r="I13" s="23">
        <f t="shared" si="1"/>
        <v>92.10588235294118</v>
      </c>
    </row>
    <row r="14" spans="1:9" ht="12.75" customHeight="1">
      <c r="A14" s="8">
        <v>9</v>
      </c>
      <c r="B14" s="9" t="s">
        <v>639</v>
      </c>
      <c r="C14" s="9">
        <v>827</v>
      </c>
      <c r="D14" s="9">
        <v>223</v>
      </c>
      <c r="E14" s="9">
        <v>67</v>
      </c>
      <c r="F14" s="9">
        <v>123</v>
      </c>
      <c r="G14" s="9">
        <v>286</v>
      </c>
      <c r="H14" s="9">
        <f t="shared" si="0"/>
        <v>699</v>
      </c>
      <c r="I14" s="23">
        <f t="shared" si="1"/>
        <v>84.5223700120919</v>
      </c>
    </row>
    <row r="15" spans="1:9" ht="12.75" customHeight="1">
      <c r="A15" s="8">
        <v>10</v>
      </c>
      <c r="B15" s="9" t="s">
        <v>613</v>
      </c>
      <c r="C15" s="9">
        <v>5092</v>
      </c>
      <c r="D15" s="9">
        <v>794</v>
      </c>
      <c r="E15" s="9">
        <v>441</v>
      </c>
      <c r="F15" s="9">
        <v>910</v>
      </c>
      <c r="G15" s="9">
        <v>2108</v>
      </c>
      <c r="H15" s="9">
        <f t="shared" si="0"/>
        <v>4253</v>
      </c>
      <c r="I15" s="23">
        <f t="shared" si="1"/>
        <v>83.52317360565593</v>
      </c>
    </row>
    <row r="16" spans="1:9" ht="12.75" customHeight="1">
      <c r="A16" s="8">
        <v>11</v>
      </c>
      <c r="B16" s="9" t="s">
        <v>640</v>
      </c>
      <c r="C16" s="9">
        <v>35634</v>
      </c>
      <c r="D16" s="9">
        <v>8264</v>
      </c>
      <c r="E16" s="9">
        <v>4113</v>
      </c>
      <c r="F16" s="9">
        <v>5539</v>
      </c>
      <c r="G16" s="9">
        <v>15023</v>
      </c>
      <c r="H16" s="9">
        <f t="shared" si="0"/>
        <v>32939</v>
      </c>
      <c r="I16" s="23">
        <f t="shared" si="1"/>
        <v>92.43699837234102</v>
      </c>
    </row>
    <row r="17" spans="1:9" ht="12.75" customHeight="1">
      <c r="A17" s="8">
        <v>12</v>
      </c>
      <c r="B17" s="9" t="s">
        <v>641</v>
      </c>
      <c r="C17" s="9">
        <v>46067</v>
      </c>
      <c r="D17" s="9">
        <v>8924</v>
      </c>
      <c r="E17" s="9">
        <v>3993</v>
      </c>
      <c r="F17" s="9">
        <v>5602</v>
      </c>
      <c r="G17" s="9">
        <v>18870</v>
      </c>
      <c r="H17" s="9">
        <f t="shared" si="0"/>
        <v>37389</v>
      </c>
      <c r="I17" s="23">
        <f t="shared" si="1"/>
        <v>81.16222024442659</v>
      </c>
    </row>
    <row r="18" spans="1:9" ht="12.75" customHeight="1">
      <c r="A18" s="8">
        <v>13</v>
      </c>
      <c r="B18" s="9" t="s">
        <v>642</v>
      </c>
      <c r="C18" s="9">
        <v>4442</v>
      </c>
      <c r="D18" s="9">
        <v>1363</v>
      </c>
      <c r="E18" s="9">
        <v>453</v>
      </c>
      <c r="F18" s="9">
        <v>880</v>
      </c>
      <c r="G18" s="9">
        <v>773</v>
      </c>
      <c r="H18" s="9">
        <f t="shared" si="0"/>
        <v>3469</v>
      </c>
      <c r="I18" s="23">
        <f t="shared" si="1"/>
        <v>78.09545249887438</v>
      </c>
    </row>
    <row r="19" spans="1:9" ht="12.75" customHeight="1">
      <c r="A19" s="8">
        <v>14</v>
      </c>
      <c r="B19" s="9" t="s">
        <v>643</v>
      </c>
      <c r="C19" s="9">
        <v>64603</v>
      </c>
      <c r="D19" s="9">
        <v>9713</v>
      </c>
      <c r="E19" s="9">
        <v>6247</v>
      </c>
      <c r="F19" s="9">
        <v>11603</v>
      </c>
      <c r="G19" s="9">
        <v>30252</v>
      </c>
      <c r="H19" s="9">
        <f t="shared" si="0"/>
        <v>57815</v>
      </c>
      <c r="I19" s="23">
        <f t="shared" si="1"/>
        <v>89.49274801479807</v>
      </c>
    </row>
    <row r="20" spans="1:9" ht="12.75" customHeight="1">
      <c r="A20" s="8">
        <v>15</v>
      </c>
      <c r="B20" s="9" t="s">
        <v>614</v>
      </c>
      <c r="C20" s="9">
        <v>10430</v>
      </c>
      <c r="D20" s="9">
        <v>1936</v>
      </c>
      <c r="E20" s="9">
        <v>632</v>
      </c>
      <c r="F20" s="9">
        <v>1518</v>
      </c>
      <c r="G20" s="9">
        <v>5502</v>
      </c>
      <c r="H20" s="9">
        <f t="shared" si="0"/>
        <v>9588</v>
      </c>
      <c r="I20" s="23">
        <f t="shared" si="1"/>
        <v>91.92713326941515</v>
      </c>
    </row>
    <row r="21" spans="1:9" ht="12.75" customHeight="1">
      <c r="A21" s="8">
        <v>16</v>
      </c>
      <c r="B21" s="9" t="s">
        <v>615</v>
      </c>
      <c r="C21" s="9">
        <v>551</v>
      </c>
      <c r="D21" s="9">
        <v>71</v>
      </c>
      <c r="E21" s="9">
        <v>82</v>
      </c>
      <c r="F21" s="9">
        <v>213</v>
      </c>
      <c r="G21" s="9">
        <v>138</v>
      </c>
      <c r="H21" s="9">
        <f t="shared" si="0"/>
        <v>504</v>
      </c>
      <c r="I21" s="23">
        <f t="shared" si="1"/>
        <v>91.47005444646098</v>
      </c>
    </row>
    <row r="22" spans="1:9" ht="12.75" customHeight="1">
      <c r="A22" s="8">
        <v>17</v>
      </c>
      <c r="B22" s="9" t="s">
        <v>644</v>
      </c>
      <c r="C22" s="9">
        <v>15452</v>
      </c>
      <c r="D22" s="9">
        <v>3715</v>
      </c>
      <c r="E22" s="9">
        <v>279</v>
      </c>
      <c r="F22" s="9">
        <v>1812</v>
      </c>
      <c r="G22" s="9">
        <v>7059</v>
      </c>
      <c r="H22" s="9">
        <f t="shared" si="0"/>
        <v>12865</v>
      </c>
      <c r="I22" s="23">
        <f t="shared" si="1"/>
        <v>83.25783070152731</v>
      </c>
    </row>
    <row r="23" spans="1:9" ht="12.75" customHeight="1">
      <c r="A23" s="8">
        <v>18</v>
      </c>
      <c r="B23" s="9" t="s">
        <v>645</v>
      </c>
      <c r="C23" s="9">
        <v>925</v>
      </c>
      <c r="D23" s="9">
        <v>237</v>
      </c>
      <c r="E23" s="9">
        <v>70</v>
      </c>
      <c r="F23" s="9">
        <v>315</v>
      </c>
      <c r="G23" s="9">
        <v>248</v>
      </c>
      <c r="H23" s="9">
        <f t="shared" si="0"/>
        <v>870</v>
      </c>
      <c r="I23" s="23">
        <f t="shared" si="1"/>
        <v>94.05405405405406</v>
      </c>
    </row>
    <row r="24" spans="1:9" ht="12.75" customHeight="1">
      <c r="A24" s="8">
        <v>19</v>
      </c>
      <c r="B24" s="9" t="s">
        <v>646</v>
      </c>
      <c r="C24" s="9">
        <v>3231</v>
      </c>
      <c r="D24" s="9">
        <v>986</v>
      </c>
      <c r="E24" s="9">
        <v>375</v>
      </c>
      <c r="F24" s="9">
        <v>633</v>
      </c>
      <c r="G24" s="9">
        <v>892</v>
      </c>
      <c r="H24" s="9">
        <f t="shared" si="0"/>
        <v>2886</v>
      </c>
      <c r="I24" s="23">
        <f t="shared" si="1"/>
        <v>89.322191272052</v>
      </c>
    </row>
    <row r="25" spans="1:9" ht="12.75" customHeight="1">
      <c r="A25" s="8">
        <v>20</v>
      </c>
      <c r="B25" s="9" t="s">
        <v>647</v>
      </c>
      <c r="C25" s="9">
        <v>2004</v>
      </c>
      <c r="D25" s="9">
        <v>343</v>
      </c>
      <c r="E25" s="9">
        <v>50</v>
      </c>
      <c r="F25" s="9">
        <v>749</v>
      </c>
      <c r="G25" s="9">
        <v>558</v>
      </c>
      <c r="H25" s="9">
        <f t="shared" si="0"/>
        <v>1700</v>
      </c>
      <c r="I25" s="23">
        <f t="shared" si="1"/>
        <v>84.83033932135729</v>
      </c>
    </row>
    <row r="26" spans="1:9" ht="12.75" customHeight="1">
      <c r="A26" s="8">
        <v>21</v>
      </c>
      <c r="B26" s="9" t="s">
        <v>648</v>
      </c>
      <c r="C26" s="9">
        <v>8982</v>
      </c>
      <c r="D26" s="9">
        <v>1120</v>
      </c>
      <c r="E26" s="9">
        <v>197</v>
      </c>
      <c r="F26" s="9">
        <v>3498</v>
      </c>
      <c r="G26" s="9">
        <v>2151</v>
      </c>
      <c r="H26" s="9">
        <f t="shared" si="0"/>
        <v>6966</v>
      </c>
      <c r="I26" s="23">
        <f t="shared" si="1"/>
        <v>77.55511022044088</v>
      </c>
    </row>
    <row r="27" spans="1:9" ht="12.75" customHeight="1">
      <c r="A27" s="8">
        <v>22</v>
      </c>
      <c r="B27" s="9" t="s">
        <v>649</v>
      </c>
      <c r="C27" s="9">
        <v>2899</v>
      </c>
      <c r="D27" s="9">
        <v>914</v>
      </c>
      <c r="E27" s="9">
        <v>287</v>
      </c>
      <c r="F27" s="9">
        <v>454</v>
      </c>
      <c r="G27" s="9">
        <v>879</v>
      </c>
      <c r="H27" s="9">
        <f t="shared" si="0"/>
        <v>2534</v>
      </c>
      <c r="I27" s="23">
        <f t="shared" si="1"/>
        <v>87.40945153501207</v>
      </c>
    </row>
    <row r="28" spans="1:9" ht="12.75" customHeight="1">
      <c r="A28" s="8">
        <v>23</v>
      </c>
      <c r="B28" s="9" t="s">
        <v>650</v>
      </c>
      <c r="C28" s="9">
        <v>450</v>
      </c>
      <c r="D28" s="9">
        <v>156</v>
      </c>
      <c r="E28" s="9">
        <v>55</v>
      </c>
      <c r="F28" s="9">
        <v>87</v>
      </c>
      <c r="G28" s="9">
        <v>143</v>
      </c>
      <c r="H28" s="9">
        <f t="shared" si="0"/>
        <v>441</v>
      </c>
      <c r="I28" s="23">
        <f t="shared" si="1"/>
        <v>98</v>
      </c>
    </row>
    <row r="29" spans="1:9" ht="12.75" customHeight="1">
      <c r="A29" s="8">
        <v>24</v>
      </c>
      <c r="B29" s="9" t="s">
        <v>651</v>
      </c>
      <c r="C29" s="9">
        <v>2247</v>
      </c>
      <c r="D29" s="9">
        <v>650</v>
      </c>
      <c r="E29" s="9">
        <v>233</v>
      </c>
      <c r="F29" s="9">
        <v>500</v>
      </c>
      <c r="G29" s="9">
        <v>793</v>
      </c>
      <c r="H29" s="9">
        <f t="shared" si="0"/>
        <v>2176</v>
      </c>
      <c r="I29" s="23">
        <f t="shared" si="1"/>
        <v>96.84023141967067</v>
      </c>
    </row>
    <row r="30" spans="1:9" ht="12.75" customHeight="1">
      <c r="A30" s="8">
        <v>25</v>
      </c>
      <c r="B30" s="9" t="s">
        <v>652</v>
      </c>
      <c r="C30" s="9">
        <v>9559</v>
      </c>
      <c r="D30" s="9">
        <v>3064</v>
      </c>
      <c r="E30" s="9">
        <v>496</v>
      </c>
      <c r="F30" s="9">
        <v>1596</v>
      </c>
      <c r="G30" s="9">
        <v>3517</v>
      </c>
      <c r="H30" s="9">
        <f t="shared" si="0"/>
        <v>8673</v>
      </c>
      <c r="I30" s="23">
        <f t="shared" si="1"/>
        <v>90.73124803849775</v>
      </c>
    </row>
    <row r="31" spans="1:9" ht="12.75" customHeight="1">
      <c r="A31" s="8">
        <v>26</v>
      </c>
      <c r="B31" s="9" t="s">
        <v>653</v>
      </c>
      <c r="C31" s="9">
        <v>2474</v>
      </c>
      <c r="D31" s="9">
        <v>1114</v>
      </c>
      <c r="E31" s="9">
        <v>76</v>
      </c>
      <c r="F31" s="9">
        <v>613</v>
      </c>
      <c r="G31" s="9">
        <v>459</v>
      </c>
      <c r="H31" s="9">
        <f t="shared" si="0"/>
        <v>2262</v>
      </c>
      <c r="I31" s="23">
        <f t="shared" si="1"/>
        <v>91.43088116410671</v>
      </c>
    </row>
    <row r="32" spans="1:9" ht="12.75" customHeight="1">
      <c r="A32" s="8">
        <v>27</v>
      </c>
      <c r="B32" s="9" t="s">
        <v>616</v>
      </c>
      <c r="C32" s="9">
        <v>682</v>
      </c>
      <c r="D32" s="9">
        <v>215</v>
      </c>
      <c r="E32" s="9">
        <v>23</v>
      </c>
      <c r="F32" s="9">
        <v>92</v>
      </c>
      <c r="G32" s="9">
        <v>313</v>
      </c>
      <c r="H32" s="9">
        <f t="shared" si="0"/>
        <v>643</v>
      </c>
      <c r="I32" s="23">
        <f t="shared" si="1"/>
        <v>94.28152492668622</v>
      </c>
    </row>
    <row r="33" spans="1:9" ht="12.75" customHeight="1">
      <c r="A33" s="8">
        <v>28</v>
      </c>
      <c r="B33" s="9" t="s">
        <v>617</v>
      </c>
      <c r="C33" s="9">
        <v>859</v>
      </c>
      <c r="D33" s="9">
        <v>151</v>
      </c>
      <c r="E33" s="9">
        <v>57</v>
      </c>
      <c r="F33" s="9">
        <v>262</v>
      </c>
      <c r="G33" s="9">
        <v>346</v>
      </c>
      <c r="H33" s="9">
        <f t="shared" si="0"/>
        <v>816</v>
      </c>
      <c r="I33" s="23">
        <f t="shared" si="1"/>
        <v>94.9941792782305</v>
      </c>
    </row>
    <row r="34" spans="1:9" ht="12.75" customHeight="1">
      <c r="A34" s="8">
        <v>29</v>
      </c>
      <c r="B34" s="9" t="s">
        <v>618</v>
      </c>
      <c r="C34" s="9">
        <v>1258</v>
      </c>
      <c r="D34" s="9">
        <v>303</v>
      </c>
      <c r="E34" s="9">
        <v>118</v>
      </c>
      <c r="F34" s="9">
        <v>266</v>
      </c>
      <c r="G34" s="9">
        <v>445</v>
      </c>
      <c r="H34" s="9">
        <f t="shared" si="0"/>
        <v>1132</v>
      </c>
      <c r="I34" s="23">
        <f t="shared" si="1"/>
        <v>89.98410174880763</v>
      </c>
    </row>
    <row r="35" spans="1:9" ht="12.75" customHeight="1">
      <c r="A35" s="11">
        <v>30</v>
      </c>
      <c r="B35" s="12" t="s">
        <v>619</v>
      </c>
      <c r="C35" s="12">
        <v>358</v>
      </c>
      <c r="D35" s="12">
        <v>159</v>
      </c>
      <c r="E35" s="12">
        <v>20</v>
      </c>
      <c r="F35" s="12">
        <v>86</v>
      </c>
      <c r="G35" s="12">
        <v>67</v>
      </c>
      <c r="H35" s="12">
        <f t="shared" si="0"/>
        <v>332</v>
      </c>
      <c r="I35" s="25">
        <f t="shared" si="1"/>
        <v>92.73743016759776</v>
      </c>
    </row>
    <row r="36" spans="1:9" ht="12.75" customHeight="1">
      <c r="A36" s="177" t="s">
        <v>625</v>
      </c>
      <c r="B36" s="178"/>
      <c r="C36" s="14">
        <f aca="true" t="shared" si="2" ref="C36:H36">SUM(C6:C35)</f>
        <v>295420</v>
      </c>
      <c r="D36" s="14">
        <f t="shared" si="2"/>
        <v>61334</v>
      </c>
      <c r="E36" s="14">
        <f t="shared" si="2"/>
        <v>22830</v>
      </c>
      <c r="F36" s="14">
        <f t="shared" si="2"/>
        <v>57271</v>
      </c>
      <c r="G36" s="14">
        <f t="shared" si="2"/>
        <v>115743</v>
      </c>
      <c r="H36" s="14">
        <f t="shared" si="2"/>
        <v>257178</v>
      </c>
      <c r="I36" s="33">
        <f t="shared" si="1"/>
        <v>87.05504028163293</v>
      </c>
    </row>
    <row r="37" spans="1:9" ht="12.75" customHeight="1">
      <c r="A37" s="26"/>
      <c r="B37" s="26"/>
      <c r="C37" s="27"/>
      <c r="D37" s="27"/>
      <c r="E37" s="27"/>
      <c r="F37" s="27"/>
      <c r="G37" s="27"/>
      <c r="H37" s="27"/>
      <c r="I37" s="32"/>
    </row>
    <row r="38" ht="3.75" customHeight="1"/>
    <row r="39" spans="1:9" ht="12.75" customHeight="1">
      <c r="A39" s="179" t="s">
        <v>654</v>
      </c>
      <c r="B39" s="181"/>
      <c r="C39" s="195" t="s">
        <v>708</v>
      </c>
      <c r="D39" s="195" t="s">
        <v>709</v>
      </c>
      <c r="E39" s="195"/>
      <c r="F39" s="195"/>
      <c r="G39" s="195"/>
      <c r="H39" s="195"/>
      <c r="I39" s="193"/>
    </row>
    <row r="40" spans="1:9" ht="12.75" customHeight="1">
      <c r="A40" s="180"/>
      <c r="B40" s="182"/>
      <c r="C40" s="196"/>
      <c r="D40" s="29" t="s">
        <v>719</v>
      </c>
      <c r="E40" s="29" t="s">
        <v>720</v>
      </c>
      <c r="F40" s="29" t="s">
        <v>721</v>
      </c>
      <c r="G40" s="29" t="s">
        <v>722</v>
      </c>
      <c r="H40" s="29" t="s">
        <v>625</v>
      </c>
      <c r="I40" s="38" t="s">
        <v>629</v>
      </c>
    </row>
    <row r="41" spans="1:9" ht="12.75" customHeight="1">
      <c r="A41" s="201" t="s">
        <v>626</v>
      </c>
      <c r="B41" s="202"/>
      <c r="C41" s="6">
        <v>136334</v>
      </c>
      <c r="D41" s="6">
        <v>35547</v>
      </c>
      <c r="E41" s="6">
        <v>9856</v>
      </c>
      <c r="F41" s="6">
        <v>37517</v>
      </c>
      <c r="G41" s="6">
        <v>23007</v>
      </c>
      <c r="H41" s="6">
        <f>SUM(D41:G41)</f>
        <v>105927</v>
      </c>
      <c r="I41" s="21">
        <f>H41/C41*100</f>
        <v>77.69668607977466</v>
      </c>
    </row>
    <row r="42" spans="1:9" ht="12.75" customHeight="1">
      <c r="A42" s="207" t="s">
        <v>655</v>
      </c>
      <c r="B42" s="208"/>
      <c r="C42" s="12">
        <v>159086</v>
      </c>
      <c r="D42" s="12">
        <v>25787</v>
      </c>
      <c r="E42" s="12">
        <v>12974</v>
      </c>
      <c r="F42" s="12">
        <v>19754</v>
      </c>
      <c r="G42" s="12">
        <v>92736</v>
      </c>
      <c r="H42" s="12">
        <f>SUM(D42:G42)</f>
        <v>151251</v>
      </c>
      <c r="I42" s="25">
        <f>H42/C42*100</f>
        <v>95.07499088543304</v>
      </c>
    </row>
  </sheetData>
  <mergeCells count="10">
    <mergeCell ref="A42:B42"/>
    <mergeCell ref="A39:B40"/>
    <mergeCell ref="A36:B36"/>
    <mergeCell ref="A4:A5"/>
    <mergeCell ref="B4:B5"/>
    <mergeCell ref="A41:B41"/>
    <mergeCell ref="C4:C5"/>
    <mergeCell ref="D4:I4"/>
    <mergeCell ref="C39:C40"/>
    <mergeCell ref="D39:I39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28125" style="4" customWidth="1"/>
    <col min="9" max="16384" width="9.140625" style="4" customWidth="1"/>
  </cols>
  <sheetData>
    <row r="1" spans="1:2" ht="12.75" customHeight="1">
      <c r="A1" s="1" t="s">
        <v>658</v>
      </c>
      <c r="B1" s="1" t="s">
        <v>666</v>
      </c>
    </row>
    <row r="2" spans="1:2" ht="12.75" customHeight="1">
      <c r="A2" s="1"/>
      <c r="B2" s="1" t="s">
        <v>667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73" t="s">
        <v>626</v>
      </c>
      <c r="D4" s="173" t="s">
        <v>628</v>
      </c>
      <c r="E4" s="173" t="s">
        <v>627</v>
      </c>
      <c r="F4" s="173" t="s">
        <v>152</v>
      </c>
      <c r="G4" s="173" t="s">
        <v>630</v>
      </c>
      <c r="H4" s="175" t="s">
        <v>625</v>
      </c>
    </row>
    <row r="5" spans="1:8" ht="12.75" customHeight="1">
      <c r="A5" s="180"/>
      <c r="B5" s="182"/>
      <c r="C5" s="174"/>
      <c r="D5" s="174"/>
      <c r="E5" s="174"/>
      <c r="F5" s="174"/>
      <c r="G5" s="174"/>
      <c r="H5" s="176"/>
    </row>
    <row r="6" spans="1:8" ht="12.75" customHeight="1">
      <c r="A6" s="5">
        <v>1</v>
      </c>
      <c r="B6" s="6" t="s">
        <v>635</v>
      </c>
      <c r="C6" s="6">
        <v>424</v>
      </c>
      <c r="D6" s="6">
        <v>29</v>
      </c>
      <c r="E6" s="6">
        <v>23</v>
      </c>
      <c r="F6" s="6">
        <v>69</v>
      </c>
      <c r="G6" s="6">
        <v>9</v>
      </c>
      <c r="H6" s="7">
        <f>SUM(C6:G6)</f>
        <v>554</v>
      </c>
    </row>
    <row r="7" spans="1:8" ht="12.75" customHeight="1">
      <c r="A7" s="8">
        <v>2</v>
      </c>
      <c r="B7" s="9" t="s">
        <v>636</v>
      </c>
      <c r="C7" s="9">
        <v>119</v>
      </c>
      <c r="D7" s="9">
        <v>25</v>
      </c>
      <c r="E7" s="9">
        <v>140</v>
      </c>
      <c r="F7" s="9">
        <v>272</v>
      </c>
      <c r="G7" s="9">
        <v>32</v>
      </c>
      <c r="H7" s="10">
        <f aca="true" t="shared" si="0" ref="H7:H35">SUM(C7:G7)</f>
        <v>588</v>
      </c>
    </row>
    <row r="8" spans="1:8" ht="12.75" customHeight="1">
      <c r="A8" s="8">
        <v>3</v>
      </c>
      <c r="B8" s="9" t="s">
        <v>637</v>
      </c>
      <c r="C8" s="9">
        <v>56</v>
      </c>
      <c r="D8" s="9">
        <v>8</v>
      </c>
      <c r="E8" s="9">
        <v>11</v>
      </c>
      <c r="F8" s="9">
        <v>41</v>
      </c>
      <c r="G8" s="9">
        <v>2</v>
      </c>
      <c r="H8" s="10">
        <f t="shared" si="0"/>
        <v>118</v>
      </c>
    </row>
    <row r="9" spans="1:8" ht="12.75" customHeight="1">
      <c r="A9" s="8">
        <v>4</v>
      </c>
      <c r="B9" s="9" t="s">
        <v>609</v>
      </c>
      <c r="C9" s="9">
        <v>18</v>
      </c>
      <c r="D9" s="9">
        <v>20</v>
      </c>
      <c r="E9" s="9">
        <v>48</v>
      </c>
      <c r="F9" s="9">
        <v>258</v>
      </c>
      <c r="G9" s="9">
        <v>26</v>
      </c>
      <c r="H9" s="10">
        <f t="shared" si="0"/>
        <v>370</v>
      </c>
    </row>
    <row r="10" spans="1:8" ht="12.75" customHeight="1">
      <c r="A10" s="8">
        <v>5</v>
      </c>
      <c r="B10" s="9" t="s">
        <v>610</v>
      </c>
      <c r="C10" s="9">
        <v>27</v>
      </c>
      <c r="D10" s="9">
        <v>19</v>
      </c>
      <c r="E10" s="9">
        <v>96</v>
      </c>
      <c r="F10" s="9">
        <v>1112</v>
      </c>
      <c r="G10" s="9">
        <v>47</v>
      </c>
      <c r="H10" s="10">
        <f t="shared" si="0"/>
        <v>1301</v>
      </c>
    </row>
    <row r="11" spans="1:8" ht="12.75" customHeight="1">
      <c r="A11" s="8">
        <v>6</v>
      </c>
      <c r="B11" s="9" t="s">
        <v>638</v>
      </c>
      <c r="C11" s="9">
        <v>33</v>
      </c>
      <c r="D11" s="9">
        <v>29</v>
      </c>
      <c r="E11" s="9">
        <v>199</v>
      </c>
      <c r="F11" s="9">
        <v>174</v>
      </c>
      <c r="G11" s="9">
        <v>5</v>
      </c>
      <c r="H11" s="10">
        <f t="shared" si="0"/>
        <v>440</v>
      </c>
    </row>
    <row r="12" spans="1:8" ht="12.75" customHeight="1">
      <c r="A12" s="8">
        <v>7</v>
      </c>
      <c r="B12" s="9" t="s">
        <v>611</v>
      </c>
      <c r="C12" s="9">
        <v>32</v>
      </c>
      <c r="D12" s="9">
        <v>5</v>
      </c>
      <c r="E12" s="9">
        <v>45</v>
      </c>
      <c r="F12" s="9">
        <v>40</v>
      </c>
      <c r="G12" s="9">
        <v>9</v>
      </c>
      <c r="H12" s="10">
        <f t="shared" si="0"/>
        <v>131</v>
      </c>
    </row>
    <row r="13" spans="1:8" ht="12.75" customHeight="1">
      <c r="A13" s="8">
        <v>8</v>
      </c>
      <c r="B13" s="9" t="s">
        <v>612</v>
      </c>
      <c r="C13" s="9">
        <v>48</v>
      </c>
      <c r="D13" s="9">
        <v>19</v>
      </c>
      <c r="E13" s="9">
        <v>219</v>
      </c>
      <c r="F13" s="9">
        <v>372</v>
      </c>
      <c r="G13" s="9">
        <v>25</v>
      </c>
      <c r="H13" s="10">
        <f t="shared" si="0"/>
        <v>683</v>
      </c>
    </row>
    <row r="14" spans="1:8" ht="12.75" customHeight="1">
      <c r="A14" s="8">
        <v>9</v>
      </c>
      <c r="B14" s="9" t="s">
        <v>639</v>
      </c>
      <c r="C14" s="9">
        <v>6</v>
      </c>
      <c r="D14" s="9">
        <v>4</v>
      </c>
      <c r="E14" s="9">
        <v>24</v>
      </c>
      <c r="F14" s="9">
        <v>16</v>
      </c>
      <c r="G14" s="9">
        <v>1</v>
      </c>
      <c r="H14" s="10">
        <f t="shared" si="0"/>
        <v>51</v>
      </c>
    </row>
    <row r="15" spans="1:8" ht="12.75" customHeight="1">
      <c r="A15" s="8">
        <v>10</v>
      </c>
      <c r="B15" s="9" t="s">
        <v>613</v>
      </c>
      <c r="C15" s="9">
        <v>18</v>
      </c>
      <c r="D15" s="9">
        <v>141</v>
      </c>
      <c r="E15" s="9">
        <v>269</v>
      </c>
      <c r="F15" s="9">
        <v>76</v>
      </c>
      <c r="G15" s="9">
        <v>9</v>
      </c>
      <c r="H15" s="10">
        <f t="shared" si="0"/>
        <v>513</v>
      </c>
    </row>
    <row r="16" spans="1:8" ht="12.75" customHeight="1">
      <c r="A16" s="8">
        <v>11</v>
      </c>
      <c r="B16" s="9" t="s">
        <v>640</v>
      </c>
      <c r="C16" s="9">
        <v>74</v>
      </c>
      <c r="D16" s="9">
        <v>431</v>
      </c>
      <c r="E16" s="9">
        <v>2182</v>
      </c>
      <c r="F16" s="9">
        <v>530</v>
      </c>
      <c r="G16" s="9">
        <v>15</v>
      </c>
      <c r="H16" s="10">
        <f t="shared" si="0"/>
        <v>3232</v>
      </c>
    </row>
    <row r="17" spans="1:8" ht="12.75" customHeight="1">
      <c r="A17" s="8">
        <v>12</v>
      </c>
      <c r="B17" s="9" t="s">
        <v>641</v>
      </c>
      <c r="C17" s="9">
        <v>106</v>
      </c>
      <c r="D17" s="9">
        <v>1172</v>
      </c>
      <c r="E17" s="9">
        <v>2313</v>
      </c>
      <c r="F17" s="9">
        <v>195</v>
      </c>
      <c r="G17" s="9">
        <v>9</v>
      </c>
      <c r="H17" s="10">
        <f t="shared" si="0"/>
        <v>3795</v>
      </c>
    </row>
    <row r="18" spans="1:8" ht="12.75" customHeight="1">
      <c r="A18" s="8">
        <v>13</v>
      </c>
      <c r="B18" s="9" t="s">
        <v>642</v>
      </c>
      <c r="C18" s="9">
        <v>19</v>
      </c>
      <c r="D18" s="9">
        <v>81</v>
      </c>
      <c r="E18" s="9">
        <v>44</v>
      </c>
      <c r="F18" s="9">
        <v>4</v>
      </c>
      <c r="G18" s="9">
        <v>0</v>
      </c>
      <c r="H18" s="10">
        <f t="shared" si="0"/>
        <v>148</v>
      </c>
    </row>
    <row r="19" spans="1:8" ht="12.75" customHeight="1">
      <c r="A19" s="8">
        <v>14</v>
      </c>
      <c r="B19" s="9" t="s">
        <v>643</v>
      </c>
      <c r="C19" s="9">
        <v>138</v>
      </c>
      <c r="D19" s="9">
        <v>410</v>
      </c>
      <c r="E19" s="9">
        <v>3663</v>
      </c>
      <c r="F19" s="9">
        <v>3083</v>
      </c>
      <c r="G19" s="9">
        <v>53</v>
      </c>
      <c r="H19" s="10">
        <f t="shared" si="0"/>
        <v>7347</v>
      </c>
    </row>
    <row r="20" spans="1:8" ht="12.75" customHeight="1">
      <c r="A20" s="8">
        <v>15</v>
      </c>
      <c r="B20" s="9" t="s">
        <v>614</v>
      </c>
      <c r="C20" s="9">
        <v>16</v>
      </c>
      <c r="D20" s="9">
        <v>82</v>
      </c>
      <c r="E20" s="9">
        <v>425</v>
      </c>
      <c r="F20" s="9">
        <v>371</v>
      </c>
      <c r="G20" s="9">
        <v>20</v>
      </c>
      <c r="H20" s="10">
        <f t="shared" si="0"/>
        <v>914</v>
      </c>
    </row>
    <row r="21" spans="1:8" ht="12.75" customHeight="1">
      <c r="A21" s="8">
        <v>16</v>
      </c>
      <c r="B21" s="9" t="s">
        <v>615</v>
      </c>
      <c r="C21" s="9">
        <v>12</v>
      </c>
      <c r="D21" s="9">
        <v>0</v>
      </c>
      <c r="E21" s="9">
        <v>29</v>
      </c>
      <c r="F21" s="9">
        <v>5</v>
      </c>
      <c r="G21" s="9">
        <v>0</v>
      </c>
      <c r="H21" s="10">
        <f t="shared" si="0"/>
        <v>46</v>
      </c>
    </row>
    <row r="22" spans="1:8" ht="12.75" customHeight="1">
      <c r="A22" s="8">
        <v>17</v>
      </c>
      <c r="B22" s="9" t="s">
        <v>644</v>
      </c>
      <c r="C22" s="9">
        <v>23</v>
      </c>
      <c r="D22" s="9">
        <v>39</v>
      </c>
      <c r="E22" s="9">
        <v>247</v>
      </c>
      <c r="F22" s="9">
        <v>228</v>
      </c>
      <c r="G22" s="9">
        <v>13</v>
      </c>
      <c r="H22" s="10">
        <f t="shared" si="0"/>
        <v>550</v>
      </c>
    </row>
    <row r="23" spans="1:8" ht="12.75" customHeight="1">
      <c r="A23" s="8">
        <v>18</v>
      </c>
      <c r="B23" s="9" t="s">
        <v>645</v>
      </c>
      <c r="C23" s="9">
        <v>12</v>
      </c>
      <c r="D23" s="9">
        <v>2</v>
      </c>
      <c r="E23" s="9">
        <v>52</v>
      </c>
      <c r="F23" s="9">
        <v>42</v>
      </c>
      <c r="G23" s="9">
        <v>4</v>
      </c>
      <c r="H23" s="10">
        <f t="shared" si="0"/>
        <v>112</v>
      </c>
    </row>
    <row r="24" spans="1:8" ht="12.75" customHeight="1">
      <c r="A24" s="8">
        <v>19</v>
      </c>
      <c r="B24" s="9" t="s">
        <v>646</v>
      </c>
      <c r="C24" s="9">
        <v>14</v>
      </c>
      <c r="D24" s="9">
        <v>7</v>
      </c>
      <c r="E24" s="9">
        <v>71</v>
      </c>
      <c r="F24" s="9">
        <v>145</v>
      </c>
      <c r="G24" s="9">
        <v>13</v>
      </c>
      <c r="H24" s="10">
        <f t="shared" si="0"/>
        <v>250</v>
      </c>
    </row>
    <row r="25" spans="1:8" ht="12.75" customHeight="1">
      <c r="A25" s="8">
        <v>20</v>
      </c>
      <c r="B25" s="9" t="s">
        <v>647</v>
      </c>
      <c r="C25" s="9">
        <v>28</v>
      </c>
      <c r="D25" s="9">
        <v>4</v>
      </c>
      <c r="E25" s="9">
        <v>87</v>
      </c>
      <c r="F25" s="9">
        <v>105</v>
      </c>
      <c r="G25" s="9">
        <v>2</v>
      </c>
      <c r="H25" s="10">
        <f t="shared" si="0"/>
        <v>226</v>
      </c>
    </row>
    <row r="26" spans="1:8" ht="12.75" customHeight="1">
      <c r="A26" s="8">
        <v>21</v>
      </c>
      <c r="B26" s="9" t="s">
        <v>648</v>
      </c>
      <c r="C26" s="9">
        <v>137</v>
      </c>
      <c r="D26" s="9">
        <v>54</v>
      </c>
      <c r="E26" s="9">
        <v>140</v>
      </c>
      <c r="F26" s="9">
        <v>247</v>
      </c>
      <c r="G26" s="9">
        <v>10</v>
      </c>
      <c r="H26" s="10">
        <f t="shared" si="0"/>
        <v>588</v>
      </c>
    </row>
    <row r="27" spans="1:8" ht="12.75" customHeight="1">
      <c r="A27" s="8">
        <v>22</v>
      </c>
      <c r="B27" s="9" t="s">
        <v>649</v>
      </c>
      <c r="C27" s="9">
        <v>6</v>
      </c>
      <c r="D27" s="9">
        <v>6</v>
      </c>
      <c r="E27" s="9">
        <v>44</v>
      </c>
      <c r="F27" s="9">
        <v>40</v>
      </c>
      <c r="G27" s="9">
        <v>5</v>
      </c>
      <c r="H27" s="10">
        <f t="shared" si="0"/>
        <v>101</v>
      </c>
    </row>
    <row r="28" spans="1:8" ht="12.75" customHeight="1">
      <c r="A28" s="8">
        <v>23</v>
      </c>
      <c r="B28" s="9" t="s">
        <v>650</v>
      </c>
      <c r="C28" s="9">
        <v>7</v>
      </c>
      <c r="D28" s="9">
        <v>2</v>
      </c>
      <c r="E28" s="9">
        <v>10</v>
      </c>
      <c r="F28" s="9">
        <v>17</v>
      </c>
      <c r="G28" s="9">
        <v>1</v>
      </c>
      <c r="H28" s="10">
        <f t="shared" si="0"/>
        <v>37</v>
      </c>
    </row>
    <row r="29" spans="1:8" ht="12.75" customHeight="1">
      <c r="A29" s="8">
        <v>24</v>
      </c>
      <c r="B29" s="9" t="s">
        <v>651</v>
      </c>
      <c r="C29" s="9">
        <v>19</v>
      </c>
      <c r="D29" s="9">
        <v>7</v>
      </c>
      <c r="E29" s="9">
        <v>12</v>
      </c>
      <c r="F29" s="9">
        <v>39</v>
      </c>
      <c r="G29" s="9">
        <v>6</v>
      </c>
      <c r="H29" s="10">
        <f t="shared" si="0"/>
        <v>83</v>
      </c>
    </row>
    <row r="30" spans="1:8" ht="12.75" customHeight="1">
      <c r="A30" s="8">
        <v>25</v>
      </c>
      <c r="B30" s="9" t="s">
        <v>652</v>
      </c>
      <c r="C30" s="9">
        <v>46</v>
      </c>
      <c r="D30" s="9">
        <v>126</v>
      </c>
      <c r="E30" s="9">
        <v>284</v>
      </c>
      <c r="F30" s="9">
        <v>165</v>
      </c>
      <c r="G30" s="9">
        <v>35</v>
      </c>
      <c r="H30" s="10">
        <f t="shared" si="0"/>
        <v>656</v>
      </c>
    </row>
    <row r="31" spans="1:8" ht="12.75" customHeight="1">
      <c r="A31" s="8">
        <v>26</v>
      </c>
      <c r="B31" s="9" t="s">
        <v>653</v>
      </c>
      <c r="C31" s="9">
        <v>11</v>
      </c>
      <c r="D31" s="9">
        <v>8</v>
      </c>
      <c r="E31" s="9">
        <v>13</v>
      </c>
      <c r="F31" s="9">
        <v>31</v>
      </c>
      <c r="G31" s="9">
        <v>4</v>
      </c>
      <c r="H31" s="10">
        <f t="shared" si="0"/>
        <v>67</v>
      </c>
    </row>
    <row r="32" spans="1:8" ht="12.75" customHeight="1">
      <c r="A32" s="8">
        <v>27</v>
      </c>
      <c r="B32" s="9" t="s">
        <v>616</v>
      </c>
      <c r="C32" s="9">
        <v>2</v>
      </c>
      <c r="D32" s="9">
        <v>3</v>
      </c>
      <c r="E32" s="9">
        <v>5</v>
      </c>
      <c r="F32" s="9">
        <v>31</v>
      </c>
      <c r="G32" s="9">
        <v>4</v>
      </c>
      <c r="H32" s="10">
        <f t="shared" si="0"/>
        <v>45</v>
      </c>
    </row>
    <row r="33" spans="1:8" ht="12.75" customHeight="1">
      <c r="A33" s="8">
        <v>28</v>
      </c>
      <c r="B33" s="9" t="s">
        <v>617</v>
      </c>
      <c r="C33" s="9">
        <v>13</v>
      </c>
      <c r="D33" s="9">
        <v>4</v>
      </c>
      <c r="E33" s="9">
        <v>19</v>
      </c>
      <c r="F33" s="9">
        <v>35</v>
      </c>
      <c r="G33" s="9">
        <v>1</v>
      </c>
      <c r="H33" s="10">
        <f t="shared" si="0"/>
        <v>72</v>
      </c>
    </row>
    <row r="34" spans="1:8" ht="12.75" customHeight="1">
      <c r="A34" s="8">
        <v>29</v>
      </c>
      <c r="B34" s="9" t="s">
        <v>618</v>
      </c>
      <c r="C34" s="9">
        <v>15</v>
      </c>
      <c r="D34" s="9">
        <v>5</v>
      </c>
      <c r="E34" s="9">
        <v>9</v>
      </c>
      <c r="F34" s="9">
        <v>17</v>
      </c>
      <c r="G34" s="9">
        <v>2</v>
      </c>
      <c r="H34" s="10">
        <f t="shared" si="0"/>
        <v>48</v>
      </c>
    </row>
    <row r="35" spans="1:8" ht="12.75" customHeight="1">
      <c r="A35" s="11">
        <v>30</v>
      </c>
      <c r="B35" s="12" t="s">
        <v>619</v>
      </c>
      <c r="C35" s="12">
        <v>4</v>
      </c>
      <c r="D35" s="12">
        <v>7</v>
      </c>
      <c r="E35" s="12">
        <v>10</v>
      </c>
      <c r="F35" s="12">
        <v>7</v>
      </c>
      <c r="G35" s="12">
        <v>1</v>
      </c>
      <c r="H35" s="13">
        <f t="shared" si="0"/>
        <v>29</v>
      </c>
    </row>
    <row r="36" spans="1:8" ht="12.75" customHeight="1">
      <c r="A36" s="177" t="s">
        <v>625</v>
      </c>
      <c r="B36" s="178"/>
      <c r="C36" s="14">
        <f aca="true" t="shared" si="1" ref="C36:H36">SUM(C6:C35)</f>
        <v>1483</v>
      </c>
      <c r="D36" s="14">
        <f t="shared" si="1"/>
        <v>2749</v>
      </c>
      <c r="E36" s="14">
        <f t="shared" si="1"/>
        <v>10733</v>
      </c>
      <c r="F36" s="14">
        <f t="shared" si="1"/>
        <v>7767</v>
      </c>
      <c r="G36" s="14">
        <f t="shared" si="1"/>
        <v>363</v>
      </c>
      <c r="H36" s="15">
        <f t="shared" si="1"/>
        <v>23095</v>
      </c>
    </row>
    <row r="37" spans="1:8" ht="12.75" customHeight="1">
      <c r="A37" s="177" t="s">
        <v>629</v>
      </c>
      <c r="B37" s="178"/>
      <c r="C37" s="16">
        <f aca="true" t="shared" si="2" ref="C37:H37">C36/$H$36*100</f>
        <v>6.421303312405283</v>
      </c>
      <c r="D37" s="16">
        <f t="shared" si="2"/>
        <v>11.903009309374324</v>
      </c>
      <c r="E37" s="16">
        <f t="shared" si="2"/>
        <v>46.473262610954755</v>
      </c>
      <c r="F37" s="16">
        <f t="shared" si="2"/>
        <v>33.630655986144184</v>
      </c>
      <c r="G37" s="16">
        <f t="shared" si="2"/>
        <v>1.5717687811214547</v>
      </c>
      <c r="H37" s="17">
        <f t="shared" si="2"/>
        <v>100</v>
      </c>
    </row>
    <row r="38" ht="3.75" customHeight="1"/>
    <row r="39" ht="12.75" customHeight="1"/>
    <row r="40" ht="12.75" customHeight="1"/>
    <row r="41" ht="12.75" customHeight="1"/>
    <row r="42" ht="12.75" customHeight="1"/>
  </sheetData>
  <mergeCells count="10">
    <mergeCell ref="F4:F5"/>
    <mergeCell ref="G4:G5"/>
    <mergeCell ref="H4:H5"/>
    <mergeCell ref="A37:B37"/>
    <mergeCell ref="A36:B36"/>
    <mergeCell ref="A4:A5"/>
    <mergeCell ref="B4:B5"/>
    <mergeCell ref="C4:C5"/>
    <mergeCell ref="D4:D5"/>
    <mergeCell ref="E4:E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D7" sqref="D7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7.7109375" style="4" customWidth="1"/>
    <col min="4" max="4" width="5.7109375" style="4" customWidth="1"/>
    <col min="5" max="5" width="7.7109375" style="4" customWidth="1"/>
    <col min="6" max="6" width="5.7109375" style="4" customWidth="1"/>
    <col min="7" max="7" width="7.7109375" style="4" customWidth="1"/>
    <col min="8" max="8" width="5.7109375" style="4" customWidth="1"/>
    <col min="9" max="16384" width="9.140625" style="4" customWidth="1"/>
  </cols>
  <sheetData>
    <row r="1" spans="1:2" ht="12.75" customHeight="1">
      <c r="A1" s="1" t="s">
        <v>730</v>
      </c>
      <c r="B1" s="1" t="s">
        <v>725</v>
      </c>
    </row>
    <row r="2" spans="1:2" ht="12.75" customHeight="1">
      <c r="A2" s="1"/>
      <c r="B2" s="1" t="s">
        <v>667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726</v>
      </c>
      <c r="D4" s="195"/>
      <c r="E4" s="195" t="s">
        <v>727</v>
      </c>
      <c r="F4" s="195"/>
      <c r="G4" s="195" t="s">
        <v>728</v>
      </c>
      <c r="H4" s="193"/>
    </row>
    <row r="5" spans="1:8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30" t="s">
        <v>629</v>
      </c>
    </row>
    <row r="6" spans="1:8" ht="12.75" customHeight="1">
      <c r="A6" s="5">
        <v>1</v>
      </c>
      <c r="B6" s="6" t="s">
        <v>635</v>
      </c>
      <c r="C6" s="6">
        <v>3858</v>
      </c>
      <c r="D6" s="20">
        <f>C6/'2.5'!R6*100</f>
        <v>3.3684026716724143</v>
      </c>
      <c r="E6" s="6">
        <v>784</v>
      </c>
      <c r="F6" s="20">
        <f>E6/'2.5'!R6*100</f>
        <v>0.6845069192823154</v>
      </c>
      <c r="G6" s="6">
        <v>8384</v>
      </c>
      <c r="H6" s="21">
        <f>G6/'2.5'!R6*100</f>
        <v>7.320033177631292</v>
      </c>
    </row>
    <row r="7" spans="1:8" ht="12.75" customHeight="1">
      <c r="A7" s="8">
        <v>2</v>
      </c>
      <c r="B7" s="9" t="s">
        <v>636</v>
      </c>
      <c r="C7" s="9">
        <v>1825</v>
      </c>
      <c r="D7" s="22">
        <f>C7/'2.5'!R7*100</f>
        <v>2.309337315094841</v>
      </c>
      <c r="E7" s="9">
        <v>726</v>
      </c>
      <c r="F7" s="22">
        <f>E7/'2.5'!R7*100</f>
        <v>0.9186733647993723</v>
      </c>
      <c r="G7" s="9">
        <v>9889</v>
      </c>
      <c r="H7" s="23">
        <f>G7/'2.5'!R7*100</f>
        <v>12.513444772039936</v>
      </c>
    </row>
    <row r="8" spans="1:8" ht="12.75" customHeight="1">
      <c r="A8" s="8">
        <v>3</v>
      </c>
      <c r="B8" s="9" t="s">
        <v>637</v>
      </c>
      <c r="C8" s="9">
        <v>768</v>
      </c>
      <c r="D8" s="22">
        <f>C8/'2.5'!R8*100</f>
        <v>5.389851919432942</v>
      </c>
      <c r="E8" s="9">
        <v>59</v>
      </c>
      <c r="F8" s="22">
        <f>E8/'2.5'!R8*100</f>
        <v>0.4140641448522703</v>
      </c>
      <c r="G8" s="9">
        <v>2161</v>
      </c>
      <c r="H8" s="23">
        <f>G8/'2.5'!R8*100</f>
        <v>15.16597655975858</v>
      </c>
    </row>
    <row r="9" spans="1:8" ht="12.75" customHeight="1">
      <c r="A9" s="8">
        <v>4</v>
      </c>
      <c r="B9" s="9" t="s">
        <v>609</v>
      </c>
      <c r="C9" s="9">
        <v>1162</v>
      </c>
      <c r="D9" s="22">
        <f>C9/'2.5'!R9*100</f>
        <v>3.295705939077656</v>
      </c>
      <c r="E9" s="9">
        <v>377</v>
      </c>
      <c r="F9" s="22">
        <f>E9/'2.5'!R9*100</f>
        <v>1.0692608769640932</v>
      </c>
      <c r="G9" s="9">
        <v>6817</v>
      </c>
      <c r="H9" s="23">
        <f>G9/'2.5'!R9*100</f>
        <v>19.334619093539054</v>
      </c>
    </row>
    <row r="10" spans="1:8" ht="12.75" customHeight="1">
      <c r="A10" s="8">
        <v>5</v>
      </c>
      <c r="B10" s="9" t="s">
        <v>610</v>
      </c>
      <c r="C10" s="9">
        <v>1842</v>
      </c>
      <c r="D10" s="22">
        <f>C10/'2.5'!R10*100</f>
        <v>1.3104723961297666</v>
      </c>
      <c r="E10" s="9">
        <v>2583</v>
      </c>
      <c r="F10" s="22">
        <f>E10/'2.5'!R10*100</f>
        <v>1.8376494023904382</v>
      </c>
      <c r="G10" s="9">
        <v>24699</v>
      </c>
      <c r="H10" s="23">
        <f>G10/'2.5'!R10*100</f>
        <v>17.57185543540125</v>
      </c>
    </row>
    <row r="11" spans="1:8" ht="12.75" customHeight="1">
      <c r="A11" s="8">
        <v>6</v>
      </c>
      <c r="B11" s="9" t="s">
        <v>638</v>
      </c>
      <c r="C11" s="9">
        <v>1647</v>
      </c>
      <c r="D11" s="22">
        <f>C11/'2.5'!R11*100</f>
        <v>2.9253476847658124</v>
      </c>
      <c r="E11" s="9">
        <v>607</v>
      </c>
      <c r="F11" s="22">
        <f>E11/'2.5'!R11*100</f>
        <v>1.078133603310776</v>
      </c>
      <c r="G11" s="9">
        <v>7939</v>
      </c>
      <c r="H11" s="23">
        <f>G11/'2.5'!R11*100</f>
        <v>14.100992877568782</v>
      </c>
    </row>
    <row r="12" spans="1:8" ht="12.75" customHeight="1">
      <c r="A12" s="8">
        <v>7</v>
      </c>
      <c r="B12" s="9" t="s">
        <v>611</v>
      </c>
      <c r="C12" s="9">
        <v>627</v>
      </c>
      <c r="D12" s="22">
        <f>C12/'2.5'!R12*100</f>
        <v>4.91186839012926</v>
      </c>
      <c r="E12" s="9">
        <v>179</v>
      </c>
      <c r="F12" s="22">
        <f>E12/'2.5'!R12*100</f>
        <v>1.4022718370544458</v>
      </c>
      <c r="G12" s="9">
        <v>1944</v>
      </c>
      <c r="H12" s="23">
        <f>G12/'2.5'!R12*100</f>
        <v>15.229142185663925</v>
      </c>
    </row>
    <row r="13" spans="1:8" ht="12.75" customHeight="1">
      <c r="A13" s="8">
        <v>8</v>
      </c>
      <c r="B13" s="9" t="s">
        <v>612</v>
      </c>
      <c r="C13" s="9">
        <v>2537</v>
      </c>
      <c r="D13" s="22">
        <f>C13/'2.5'!R13*100</f>
        <v>3.075076967831083</v>
      </c>
      <c r="E13" s="9">
        <v>517</v>
      </c>
      <c r="F13" s="22">
        <f>E13/'2.5'!R13*100</f>
        <v>0.6266514751157548</v>
      </c>
      <c r="G13" s="9">
        <v>11315</v>
      </c>
      <c r="H13" s="23">
        <f>G13/'2.5'!R13*100</f>
        <v>13.714819034690068</v>
      </c>
    </row>
    <row r="14" spans="1:8" ht="12.75" customHeight="1">
      <c r="A14" s="8">
        <v>9</v>
      </c>
      <c r="B14" s="9" t="s">
        <v>639</v>
      </c>
      <c r="C14" s="9">
        <v>221</v>
      </c>
      <c r="D14" s="22">
        <f>C14/'2.5'!R14*100</f>
        <v>4.7011274196979365</v>
      </c>
      <c r="E14" s="9">
        <v>123</v>
      </c>
      <c r="F14" s="22">
        <f>E14/'2.5'!R14*100</f>
        <v>2.6164645820038293</v>
      </c>
      <c r="G14" s="9">
        <v>1216</v>
      </c>
      <c r="H14" s="23">
        <f>G14/'2.5'!R14*100</f>
        <v>25.866836843224846</v>
      </c>
    </row>
    <row r="15" spans="1:8" ht="12.75" customHeight="1">
      <c r="A15" s="8">
        <v>10</v>
      </c>
      <c r="B15" s="9" t="s">
        <v>613</v>
      </c>
      <c r="C15" s="9">
        <v>1787</v>
      </c>
      <c r="D15" s="22">
        <f>C15/'2.5'!R15*100</f>
        <v>1.8818449873631002</v>
      </c>
      <c r="E15" s="9">
        <v>342</v>
      </c>
      <c r="F15" s="22">
        <f>E15/'2.5'!R15*100</f>
        <v>0.36015164279696715</v>
      </c>
      <c r="G15" s="9">
        <v>9490</v>
      </c>
      <c r="H15" s="23">
        <f>G15/'2.5'!R15*100</f>
        <v>9.99368155012637</v>
      </c>
    </row>
    <row r="16" spans="1:8" ht="12.75" customHeight="1">
      <c r="A16" s="8">
        <v>11</v>
      </c>
      <c r="B16" s="9" t="s">
        <v>640</v>
      </c>
      <c r="C16" s="9">
        <v>6929</v>
      </c>
      <c r="D16" s="22">
        <f>C16/'2.5'!R16*100</f>
        <v>1.4743839356199158</v>
      </c>
      <c r="E16" s="9">
        <v>2533</v>
      </c>
      <c r="F16" s="22">
        <f>E16/'2.5'!R16*100</f>
        <v>0.5389831878951142</v>
      </c>
      <c r="G16" s="9">
        <v>70059</v>
      </c>
      <c r="H16" s="23">
        <f>G16/'2.5'!R16*100</f>
        <v>14.907470651695148</v>
      </c>
    </row>
    <row r="17" spans="1:8" ht="12.75" customHeight="1">
      <c r="A17" s="8">
        <v>12</v>
      </c>
      <c r="B17" s="9" t="s">
        <v>641</v>
      </c>
      <c r="C17" s="9">
        <v>21064</v>
      </c>
      <c r="D17" s="22">
        <f>C17/'2.5'!R17*100</f>
        <v>4.034622979959049</v>
      </c>
      <c r="E17" s="9">
        <v>1550</v>
      </c>
      <c r="F17" s="22">
        <f>E17/'2.5'!R17*100</f>
        <v>0.2968887969491324</v>
      </c>
      <c r="G17" s="9">
        <v>68792</v>
      </c>
      <c r="H17" s="23">
        <f>G17/'2.5'!R17*100</f>
        <v>13.176499432080464</v>
      </c>
    </row>
    <row r="18" spans="1:8" ht="12.75" customHeight="1">
      <c r="A18" s="8">
        <v>13</v>
      </c>
      <c r="B18" s="9" t="s">
        <v>642</v>
      </c>
      <c r="C18" s="9">
        <v>370</v>
      </c>
      <c r="D18" s="22">
        <f>C18/'2.5'!R18*100</f>
        <v>3.341159472638613</v>
      </c>
      <c r="E18" s="9">
        <v>41</v>
      </c>
      <c r="F18" s="22">
        <f>E18/'2.5'!R18*100</f>
        <v>0.3702365902113057</v>
      </c>
      <c r="G18" s="9">
        <v>1698</v>
      </c>
      <c r="H18" s="23">
        <f>G18/'2.5'!R18*100</f>
        <v>15.333212931190173</v>
      </c>
    </row>
    <row r="19" spans="1:8" ht="12.75" customHeight="1">
      <c r="A19" s="8">
        <v>14</v>
      </c>
      <c r="B19" s="9" t="s">
        <v>643</v>
      </c>
      <c r="C19" s="9">
        <v>24433</v>
      </c>
      <c r="D19" s="22">
        <f>C19/'2.5'!R19*100</f>
        <v>2.377502615126377</v>
      </c>
      <c r="E19" s="9">
        <v>5974</v>
      </c>
      <c r="F19" s="22">
        <f>E19/'2.5'!R19*100</f>
        <v>0.5813121852725813</v>
      </c>
      <c r="G19" s="9">
        <v>152092</v>
      </c>
      <c r="H19" s="23">
        <f>G19/'2.5'!R19*100</f>
        <v>14.799620502590798</v>
      </c>
    </row>
    <row r="20" spans="1:8" ht="12.75" customHeight="1">
      <c r="A20" s="8">
        <v>15</v>
      </c>
      <c r="B20" s="9" t="s">
        <v>614</v>
      </c>
      <c r="C20" s="9">
        <v>1979</v>
      </c>
      <c r="D20" s="22">
        <f>C20/'2.5'!R20*100</f>
        <v>1.467698035405712</v>
      </c>
      <c r="E20" s="9">
        <v>1128</v>
      </c>
      <c r="F20" s="22">
        <f>E20/'2.5'!R20*100</f>
        <v>0.8365656310953226</v>
      </c>
      <c r="G20" s="9">
        <v>22986</v>
      </c>
      <c r="H20" s="23">
        <f>G20/'2.5'!R20*100</f>
        <v>17.047249642160534</v>
      </c>
    </row>
    <row r="21" spans="1:8" ht="12.75" customHeight="1">
      <c r="A21" s="8">
        <v>16</v>
      </c>
      <c r="B21" s="9" t="s">
        <v>615</v>
      </c>
      <c r="C21" s="9">
        <v>310</v>
      </c>
      <c r="D21" s="22">
        <f>C21/'2.5'!R21*100</f>
        <v>4.3478260869565215</v>
      </c>
      <c r="E21" s="9">
        <v>20</v>
      </c>
      <c r="F21" s="22">
        <f>E21/'2.5'!R21*100</f>
        <v>0.2805049088359046</v>
      </c>
      <c r="G21" s="9">
        <v>774</v>
      </c>
      <c r="H21" s="23">
        <f>G21/'2.5'!R21*100</f>
        <v>10.855539971949508</v>
      </c>
    </row>
    <row r="22" spans="1:8" ht="12.75" customHeight="1">
      <c r="A22" s="8">
        <v>17</v>
      </c>
      <c r="B22" s="9" t="s">
        <v>644</v>
      </c>
      <c r="C22" s="9">
        <v>2415</v>
      </c>
      <c r="D22" s="22">
        <f>C22/'2.5'!R22*100</f>
        <v>3.904292296499879</v>
      </c>
      <c r="E22" s="9">
        <v>749</v>
      </c>
      <c r="F22" s="22">
        <f>E22/'2.5'!R22*100</f>
        <v>1.2108964513782232</v>
      </c>
      <c r="G22" s="9">
        <v>8838</v>
      </c>
      <c r="H22" s="23">
        <f>G22/'2.5'!R22*100</f>
        <v>14.288254789426885</v>
      </c>
    </row>
    <row r="23" spans="1:8" ht="12.75" customHeight="1">
      <c r="A23" s="8">
        <v>18</v>
      </c>
      <c r="B23" s="9" t="s">
        <v>645</v>
      </c>
      <c r="C23" s="9">
        <v>1196</v>
      </c>
      <c r="D23" s="22">
        <f>C23/'2.5'!R23*100</f>
        <v>9.619560846135284</v>
      </c>
      <c r="E23" s="9">
        <v>210</v>
      </c>
      <c r="F23" s="22">
        <f>E23/'2.5'!R23*100</f>
        <v>1.6890533258264298</v>
      </c>
      <c r="G23" s="9">
        <v>2295</v>
      </c>
      <c r="H23" s="23">
        <f>G23/'2.5'!R23*100</f>
        <v>18.45893991796027</v>
      </c>
    </row>
    <row r="24" spans="1:8" ht="12.75" customHeight="1">
      <c r="A24" s="8">
        <v>19</v>
      </c>
      <c r="B24" s="9" t="s">
        <v>646</v>
      </c>
      <c r="C24" s="9">
        <v>1328</v>
      </c>
      <c r="D24" s="22">
        <f>C24/'2.5'!R24*100</f>
        <v>4.121024049650892</v>
      </c>
      <c r="E24" s="9">
        <v>192</v>
      </c>
      <c r="F24" s="22">
        <f>E24/'2.5'!R24*100</f>
        <v>0.595810705973623</v>
      </c>
      <c r="G24" s="9">
        <v>5434</v>
      </c>
      <c r="H24" s="23">
        <f>G24/'2.5'!R24*100</f>
        <v>16.862684251357642</v>
      </c>
    </row>
    <row r="25" spans="1:8" ht="12.75" customHeight="1">
      <c r="A25" s="8">
        <v>20</v>
      </c>
      <c r="B25" s="9" t="s">
        <v>647</v>
      </c>
      <c r="C25" s="9">
        <v>963</v>
      </c>
      <c r="D25" s="22">
        <f>C25/'2.5'!R25*100</f>
        <v>3.4414981059252376</v>
      </c>
      <c r="E25" s="9">
        <v>223</v>
      </c>
      <c r="F25" s="22">
        <f>E25/'2.5'!R25*100</f>
        <v>0.7969408905725108</v>
      </c>
      <c r="G25" s="9">
        <v>4248</v>
      </c>
      <c r="H25" s="23">
        <f>G25/'2.5'!R25*100</f>
        <v>15.18118790651133</v>
      </c>
    </row>
    <row r="26" spans="1:8" ht="12.75" customHeight="1">
      <c r="A26" s="8">
        <v>21</v>
      </c>
      <c r="B26" s="9" t="s">
        <v>648</v>
      </c>
      <c r="C26" s="9">
        <v>4068</v>
      </c>
      <c r="D26" s="22">
        <f>C26/'2.5'!R26*100</f>
        <v>5.635441775413516</v>
      </c>
      <c r="E26" s="9">
        <v>723</v>
      </c>
      <c r="F26" s="22">
        <f>E26/'2.5'!R26*100</f>
        <v>1.0015792535948798</v>
      </c>
      <c r="G26" s="9">
        <v>13055</v>
      </c>
      <c r="H26" s="23">
        <f>G26/'2.5'!R26*100</f>
        <v>18.085224281716677</v>
      </c>
    </row>
    <row r="27" spans="1:8" ht="12.75" customHeight="1">
      <c r="A27" s="8">
        <v>22</v>
      </c>
      <c r="B27" s="9" t="s">
        <v>649</v>
      </c>
      <c r="C27" s="9">
        <v>554</v>
      </c>
      <c r="D27" s="22">
        <f>C27/'2.5'!R27*100</f>
        <v>4.763952188494282</v>
      </c>
      <c r="E27" s="9">
        <v>42</v>
      </c>
      <c r="F27" s="22">
        <f>E27/'2.5'!R27*100</f>
        <v>0.3611660503912632</v>
      </c>
      <c r="G27" s="9">
        <v>1707</v>
      </c>
      <c r="H27" s="23">
        <f>G27/'2.5'!R27*100</f>
        <v>14.678820190902057</v>
      </c>
    </row>
    <row r="28" spans="1:8" ht="12.75" customHeight="1">
      <c r="A28" s="8">
        <v>23</v>
      </c>
      <c r="B28" s="9" t="s">
        <v>650</v>
      </c>
      <c r="C28" s="9">
        <v>209</v>
      </c>
      <c r="D28" s="22">
        <f>C28/'2.5'!R28*100</f>
        <v>5.08763388510224</v>
      </c>
      <c r="E28" s="9">
        <v>28</v>
      </c>
      <c r="F28" s="22">
        <f>E28/'2.5'!R28*100</f>
        <v>0.6815968841285297</v>
      </c>
      <c r="G28" s="9">
        <v>340</v>
      </c>
      <c r="H28" s="23">
        <f>G28/'2.5'!R28*100</f>
        <v>8.27653359298929</v>
      </c>
    </row>
    <row r="29" spans="1:8" ht="12.75" customHeight="1">
      <c r="A29" s="8">
        <v>24</v>
      </c>
      <c r="B29" s="9" t="s">
        <v>651</v>
      </c>
      <c r="C29" s="9">
        <v>383</v>
      </c>
      <c r="D29" s="22">
        <f>C29/'2.5'!R29*100</f>
        <v>4.979846573917566</v>
      </c>
      <c r="E29" s="9">
        <v>84</v>
      </c>
      <c r="F29" s="22">
        <f>E29/'2.5'!R29*100</f>
        <v>1.092185671564166</v>
      </c>
      <c r="G29" s="9">
        <v>726</v>
      </c>
      <c r="H29" s="23">
        <f>G29/'2.5'!R29*100</f>
        <v>9.439604732804577</v>
      </c>
    </row>
    <row r="30" spans="1:8" ht="12.75" customHeight="1">
      <c r="A30" s="8">
        <v>25</v>
      </c>
      <c r="B30" s="9" t="s">
        <v>652</v>
      </c>
      <c r="C30" s="9">
        <v>2678</v>
      </c>
      <c r="D30" s="22">
        <f>C30/'2.5'!R30*100</f>
        <v>4.3563841035901945</v>
      </c>
      <c r="E30" s="9">
        <v>847</v>
      </c>
      <c r="F30" s="22">
        <f>E30/'2.5'!R30*100</f>
        <v>1.377840678021245</v>
      </c>
      <c r="G30" s="9">
        <v>6923</v>
      </c>
      <c r="H30" s="23">
        <f>G30/'2.5'!R30*100</f>
        <v>11.261854798041417</v>
      </c>
    </row>
    <row r="31" spans="1:8" ht="12.75" customHeight="1">
      <c r="A31" s="8">
        <v>26</v>
      </c>
      <c r="B31" s="9" t="s">
        <v>653</v>
      </c>
      <c r="C31" s="9">
        <v>208</v>
      </c>
      <c r="D31" s="22">
        <f>C31/'2.5'!R31*100</f>
        <v>2.7307338847315217</v>
      </c>
      <c r="E31" s="9">
        <v>55</v>
      </c>
      <c r="F31" s="22">
        <f>E31/'2.5'!R31*100</f>
        <v>0.7220690560588159</v>
      </c>
      <c r="G31" s="9">
        <v>668</v>
      </c>
      <c r="H31" s="23">
        <f>G31/'2.5'!R31*100</f>
        <v>8.769856899041617</v>
      </c>
    </row>
    <row r="32" spans="1:8" ht="12.75" customHeight="1">
      <c r="A32" s="8">
        <v>27</v>
      </c>
      <c r="B32" s="9" t="s">
        <v>616</v>
      </c>
      <c r="C32" s="9">
        <v>599</v>
      </c>
      <c r="D32" s="22">
        <f>C32/'2.5'!R32*100</f>
        <v>14.51417494548098</v>
      </c>
      <c r="E32" s="9">
        <v>128</v>
      </c>
      <c r="F32" s="22">
        <f>E32/'2.5'!R32*100</f>
        <v>3.1015265325902592</v>
      </c>
      <c r="G32" s="9">
        <v>971</v>
      </c>
      <c r="H32" s="23">
        <f>G32/'2.5'!R32*100</f>
        <v>23.52798643082142</v>
      </c>
    </row>
    <row r="33" spans="1:8" ht="12.75" customHeight="1">
      <c r="A33" s="8">
        <v>28</v>
      </c>
      <c r="B33" s="9" t="s">
        <v>617</v>
      </c>
      <c r="C33" s="9">
        <v>443</v>
      </c>
      <c r="D33" s="22">
        <f>C33/'2.5'!R33*100</f>
        <v>4.5250255362614915</v>
      </c>
      <c r="E33" s="9">
        <v>15</v>
      </c>
      <c r="F33" s="22">
        <f>E33/'2.5'!R33*100</f>
        <v>0.15321756894790603</v>
      </c>
      <c r="G33" s="9">
        <v>1460</v>
      </c>
      <c r="H33" s="23">
        <f>G33/'2.5'!R33*100</f>
        <v>14.913176710929521</v>
      </c>
    </row>
    <row r="34" spans="1:8" ht="12.75" customHeight="1">
      <c r="A34" s="8">
        <v>29</v>
      </c>
      <c r="B34" s="9" t="s">
        <v>618</v>
      </c>
      <c r="C34" s="9">
        <v>450</v>
      </c>
      <c r="D34" s="22">
        <f>C34/'2.5'!R34*100</f>
        <v>6.750675067506751</v>
      </c>
      <c r="E34" s="9">
        <v>34</v>
      </c>
      <c r="F34" s="22">
        <f>E34/'2.5'!R34*100</f>
        <v>0.51005100510051</v>
      </c>
      <c r="G34" s="9">
        <v>767</v>
      </c>
      <c r="H34" s="23">
        <f>G34/'2.5'!R34*100</f>
        <v>11.506150615061506</v>
      </c>
    </row>
    <row r="35" spans="1:8" ht="12.75" customHeight="1">
      <c r="A35" s="11">
        <v>30</v>
      </c>
      <c r="B35" s="12" t="s">
        <v>619</v>
      </c>
      <c r="C35" s="12">
        <v>202</v>
      </c>
      <c r="D35" s="24">
        <f>C35/'2.5'!R35*100</f>
        <v>4.4493392070484585</v>
      </c>
      <c r="E35" s="12">
        <v>8</v>
      </c>
      <c r="F35" s="24">
        <f>E35/'2.5'!R35*100</f>
        <v>0.1762114537444934</v>
      </c>
      <c r="G35" s="12">
        <v>631</v>
      </c>
      <c r="H35" s="25">
        <f>G35/'2.5'!R35*100</f>
        <v>13.898678414096915</v>
      </c>
    </row>
    <row r="36" spans="1:8" ht="12.75" customHeight="1">
      <c r="A36" s="177" t="s">
        <v>625</v>
      </c>
      <c r="B36" s="178"/>
      <c r="C36" s="14">
        <f>SUM(C6:C35)</f>
        <v>87055</v>
      </c>
      <c r="D36" s="31">
        <f>C36/'2.5'!R36*100</f>
        <v>2.779590642976102</v>
      </c>
      <c r="E36" s="14">
        <f>SUM(E6:E35)</f>
        <v>20881</v>
      </c>
      <c r="F36" s="31">
        <f>E36/'2.5'!R36*100</f>
        <v>0.6667122188959161</v>
      </c>
      <c r="G36" s="14">
        <f>SUM(G6:G35)</f>
        <v>448318</v>
      </c>
      <c r="H36" s="33">
        <f>G36/'2.5'!R36*100</f>
        <v>14.31440489205399</v>
      </c>
    </row>
    <row r="37" spans="1:8" ht="12.75" customHeight="1">
      <c r="A37" s="26"/>
      <c r="B37" s="26"/>
      <c r="C37" s="27"/>
      <c r="D37" s="32"/>
      <c r="E37" s="27"/>
      <c r="F37" s="32"/>
      <c r="G37" s="27"/>
      <c r="H37" s="32"/>
    </row>
    <row r="38" ht="3.75" customHeight="1"/>
    <row r="39" spans="1:8" ht="12.75" customHeight="1">
      <c r="A39" s="179" t="s">
        <v>654</v>
      </c>
      <c r="B39" s="181"/>
      <c r="C39" s="195" t="s">
        <v>726</v>
      </c>
      <c r="D39" s="195"/>
      <c r="E39" s="195" t="s">
        <v>727</v>
      </c>
      <c r="F39" s="195"/>
      <c r="G39" s="195" t="s">
        <v>728</v>
      </c>
      <c r="H39" s="193"/>
    </row>
    <row r="40" spans="1:8" ht="12.75" customHeight="1">
      <c r="A40" s="180"/>
      <c r="B40" s="182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30" t="s">
        <v>629</v>
      </c>
    </row>
    <row r="41" spans="1:8" ht="12.75" customHeight="1">
      <c r="A41" s="201" t="s">
        <v>626</v>
      </c>
      <c r="B41" s="202"/>
      <c r="C41" s="6">
        <v>12092</v>
      </c>
      <c r="D41" s="20">
        <f>C41/'2.5'!R41*100</f>
        <v>3.9932499149634593</v>
      </c>
      <c r="E41" s="6">
        <v>1441</v>
      </c>
      <c r="F41" s="20">
        <f>E41/'2.5'!R41*100</f>
        <v>0.4758743902962574</v>
      </c>
      <c r="G41" s="6">
        <v>32443</v>
      </c>
      <c r="H41" s="21">
        <f>G41/'2.5'!R41*100</f>
        <v>10.71394368104197</v>
      </c>
    </row>
    <row r="42" spans="1:8" ht="12.75" customHeight="1">
      <c r="A42" s="207" t="s">
        <v>655</v>
      </c>
      <c r="B42" s="208"/>
      <c r="C42" s="12">
        <v>74963</v>
      </c>
      <c r="D42" s="24">
        <f>C42/'2.5'!R42*100</f>
        <v>2.6496885079308976</v>
      </c>
      <c r="E42" s="12">
        <v>19440</v>
      </c>
      <c r="F42" s="24">
        <f>E42/'2.5'!R42*100</f>
        <v>0.6871382494587549</v>
      </c>
      <c r="G42" s="12">
        <v>415875</v>
      </c>
      <c r="H42" s="25">
        <f>G42/'2.5'!R42*100</f>
        <v>14.699774665311713</v>
      </c>
    </row>
  </sheetData>
  <mergeCells count="12">
    <mergeCell ref="C4:D4"/>
    <mergeCell ref="E4:F4"/>
    <mergeCell ref="G4:H4"/>
    <mergeCell ref="C39:D39"/>
    <mergeCell ref="E39:F39"/>
    <mergeCell ref="G39:H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L16" sqref="L1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7.7109375" style="4" customWidth="1"/>
    <col min="4" max="4" width="5.7109375" style="4" customWidth="1"/>
    <col min="5" max="5" width="7.7109375" style="4" customWidth="1"/>
    <col min="6" max="6" width="5.7109375" style="4" customWidth="1"/>
    <col min="7" max="7" width="7.7109375" style="4" customWidth="1"/>
    <col min="8" max="8" width="5.7109375" style="4" customWidth="1"/>
    <col min="9" max="16384" width="9.140625" style="4" customWidth="1"/>
  </cols>
  <sheetData>
    <row r="1" spans="1:2" ht="12.75" customHeight="1">
      <c r="A1" s="1" t="s">
        <v>763</v>
      </c>
      <c r="B1" s="1" t="s">
        <v>725</v>
      </c>
    </row>
    <row r="2" spans="1:2" ht="12.75" customHeight="1">
      <c r="A2" s="1"/>
      <c r="B2" s="1" t="s">
        <v>668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726</v>
      </c>
      <c r="D4" s="195"/>
      <c r="E4" s="195" t="s">
        <v>727</v>
      </c>
      <c r="F4" s="195"/>
      <c r="G4" s="195" t="s">
        <v>728</v>
      </c>
      <c r="H4" s="193"/>
    </row>
    <row r="5" spans="1:8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30" t="s">
        <v>629</v>
      </c>
    </row>
    <row r="6" spans="1:8" ht="12.75" customHeight="1">
      <c r="A6" s="5">
        <v>1</v>
      </c>
      <c r="B6" s="6" t="s">
        <v>635</v>
      </c>
      <c r="C6" s="6">
        <v>365</v>
      </c>
      <c r="D6" s="20">
        <f>C6/'2.6'!I6*100</f>
        <v>0.5834958595773252</v>
      </c>
      <c r="E6" s="6">
        <v>426</v>
      </c>
      <c r="F6" s="20">
        <f>E6/'2.6'!I6*100</f>
        <v>0.6810116059724398</v>
      </c>
      <c r="G6" s="6">
        <v>6232</v>
      </c>
      <c r="H6" s="21">
        <f>G6/'2.6'!I6*100</f>
        <v>9.962592320235316</v>
      </c>
    </row>
    <row r="7" spans="1:8" ht="12.75" customHeight="1">
      <c r="A7" s="8">
        <v>2</v>
      </c>
      <c r="B7" s="9" t="s">
        <v>636</v>
      </c>
      <c r="C7" s="9">
        <v>200</v>
      </c>
      <c r="D7" s="22">
        <f>C7/'2.6'!I7*100</f>
        <v>0.13385626514249</v>
      </c>
      <c r="E7" s="9">
        <v>3298</v>
      </c>
      <c r="F7" s="22">
        <f>E7/'2.6'!I7*100</f>
        <v>2.2072898121996603</v>
      </c>
      <c r="G7" s="9">
        <v>21399</v>
      </c>
      <c r="H7" s="23">
        <f>G7/'2.6'!I7*100</f>
        <v>14.321951088920718</v>
      </c>
    </row>
    <row r="8" spans="1:8" ht="12.75" customHeight="1">
      <c r="A8" s="8">
        <v>3</v>
      </c>
      <c r="B8" s="9" t="s">
        <v>637</v>
      </c>
      <c r="C8" s="9">
        <v>252</v>
      </c>
      <c r="D8" s="22">
        <f>C8/'2.6'!I8*100</f>
        <v>0.4104969945755754</v>
      </c>
      <c r="E8" s="9">
        <v>802</v>
      </c>
      <c r="F8" s="22">
        <f>E8/'2.6'!I8*100</f>
        <v>1.3064229748000458</v>
      </c>
      <c r="G8" s="9">
        <v>11528</v>
      </c>
      <c r="H8" s="23">
        <f>G8/'2.6'!I8*100</f>
        <v>18.778608545504895</v>
      </c>
    </row>
    <row r="9" spans="1:8" ht="12.75" customHeight="1">
      <c r="A9" s="8">
        <v>4</v>
      </c>
      <c r="B9" s="9" t="s">
        <v>609</v>
      </c>
      <c r="C9" s="9">
        <v>133</v>
      </c>
      <c r="D9" s="22">
        <f>C9/'2.6'!I9*100</f>
        <v>0.21784708117670182</v>
      </c>
      <c r="E9" s="9">
        <v>781</v>
      </c>
      <c r="F9" s="22">
        <f>E9/'2.6'!I9*100</f>
        <v>1.2792373714210836</v>
      </c>
      <c r="G9" s="9">
        <v>12700</v>
      </c>
      <c r="H9" s="23">
        <f>G9/'2.6'!I9*100</f>
        <v>20.801939330406867</v>
      </c>
    </row>
    <row r="10" spans="1:8" ht="12.75" customHeight="1">
      <c r="A10" s="8">
        <v>5</v>
      </c>
      <c r="B10" s="9" t="s">
        <v>610</v>
      </c>
      <c r="C10" s="9">
        <v>122</v>
      </c>
      <c r="D10" s="22">
        <f>C10/'2.6'!I10*100</f>
        <v>0.3789643711365825</v>
      </c>
      <c r="E10" s="9">
        <v>386</v>
      </c>
      <c r="F10" s="22">
        <f>E10/'2.6'!I10*100</f>
        <v>1.1990184201534495</v>
      </c>
      <c r="G10" s="9">
        <v>5503</v>
      </c>
      <c r="H10" s="23">
        <f>G10/'2.6'!I10*100</f>
        <v>17.09377815052962</v>
      </c>
    </row>
    <row r="11" spans="1:8" ht="12.75" customHeight="1">
      <c r="A11" s="8">
        <v>6</v>
      </c>
      <c r="B11" s="9" t="s">
        <v>638</v>
      </c>
      <c r="C11" s="9">
        <v>62</v>
      </c>
      <c r="D11" s="22">
        <f>C11/'2.6'!I11*100</f>
        <v>0.1209543689888605</v>
      </c>
      <c r="E11" s="9">
        <v>714</v>
      </c>
      <c r="F11" s="22">
        <f>E11/'2.6'!I11*100</f>
        <v>1.392926120291071</v>
      </c>
      <c r="G11" s="9">
        <v>8625</v>
      </c>
      <c r="H11" s="23">
        <f>G11/'2.6'!I11*100</f>
        <v>16.826313427885832</v>
      </c>
    </row>
    <row r="12" spans="1:8" ht="12.75" customHeight="1">
      <c r="A12" s="8">
        <v>7</v>
      </c>
      <c r="B12" s="9" t="s">
        <v>611</v>
      </c>
      <c r="C12" s="9">
        <v>20</v>
      </c>
      <c r="D12" s="22">
        <f>C12/'2.6'!I12*100</f>
        <v>0.2104598547827002</v>
      </c>
      <c r="E12" s="9">
        <v>125</v>
      </c>
      <c r="F12" s="22">
        <f>E12/'2.6'!I12*100</f>
        <v>1.3153740923918764</v>
      </c>
      <c r="G12" s="9">
        <v>1344</v>
      </c>
      <c r="H12" s="23">
        <f>G12/'2.6'!I12*100</f>
        <v>14.142902241397454</v>
      </c>
    </row>
    <row r="13" spans="1:8" ht="12.75" customHeight="1">
      <c r="A13" s="8">
        <v>8</v>
      </c>
      <c r="B13" s="9" t="s">
        <v>612</v>
      </c>
      <c r="C13" s="9">
        <v>113</v>
      </c>
      <c r="D13" s="22">
        <f>C13/'2.6'!I13*100</f>
        <v>0.14350299705374378</v>
      </c>
      <c r="E13" s="9">
        <v>755</v>
      </c>
      <c r="F13" s="22">
        <f>E13/'2.6'!I13*100</f>
        <v>0.9588032104033324</v>
      </c>
      <c r="G13" s="9">
        <v>13831</v>
      </c>
      <c r="H13" s="23">
        <f>G13/'2.6'!I13*100</f>
        <v>17.564512851772836</v>
      </c>
    </row>
    <row r="14" spans="1:8" ht="12.75" customHeight="1">
      <c r="A14" s="8">
        <v>9</v>
      </c>
      <c r="B14" s="9" t="s">
        <v>639</v>
      </c>
      <c r="C14" s="9">
        <v>12</v>
      </c>
      <c r="D14" s="22">
        <f>C14/'2.6'!I14*100</f>
        <v>0.245398773006135</v>
      </c>
      <c r="E14" s="9">
        <v>138</v>
      </c>
      <c r="F14" s="22">
        <f>E14/'2.6'!I14*100</f>
        <v>2.8220858895705523</v>
      </c>
      <c r="G14" s="9">
        <v>1470</v>
      </c>
      <c r="H14" s="23">
        <f>G14/'2.6'!I14*100</f>
        <v>30.061349693251532</v>
      </c>
    </row>
    <row r="15" spans="1:8" ht="12.75" customHeight="1">
      <c r="A15" s="8">
        <v>10</v>
      </c>
      <c r="B15" s="9" t="s">
        <v>613</v>
      </c>
      <c r="C15" s="9">
        <v>167</v>
      </c>
      <c r="D15" s="22">
        <f>C15/'2.6'!I15*100</f>
        <v>0.4254885474789166</v>
      </c>
      <c r="E15" s="9">
        <v>423</v>
      </c>
      <c r="F15" s="22">
        <f>E15/'2.6'!I15*100</f>
        <v>1.077734464572346</v>
      </c>
      <c r="G15" s="9">
        <v>5268</v>
      </c>
      <c r="H15" s="23">
        <f>G15/'2.6'!I15*100</f>
        <v>13.421998012688222</v>
      </c>
    </row>
    <row r="16" spans="1:8" ht="12.75" customHeight="1">
      <c r="A16" s="8">
        <v>11</v>
      </c>
      <c r="B16" s="9" t="s">
        <v>640</v>
      </c>
      <c r="C16" s="9">
        <v>279</v>
      </c>
      <c r="D16" s="22">
        <f>C16/'2.6'!I16*100</f>
        <v>0.08199057843030655</v>
      </c>
      <c r="E16" s="9">
        <v>4059</v>
      </c>
      <c r="F16" s="22">
        <f>E16/'2.6'!I16*100</f>
        <v>1.192830673292524</v>
      </c>
      <c r="G16" s="9">
        <v>42773</v>
      </c>
      <c r="H16" s="23">
        <f>G16/'2.6'!I16*100</f>
        <v>12.569831581360221</v>
      </c>
    </row>
    <row r="17" spans="1:8" ht="12.75" customHeight="1">
      <c r="A17" s="8">
        <v>12</v>
      </c>
      <c r="B17" s="9" t="s">
        <v>641</v>
      </c>
      <c r="C17" s="9">
        <v>451</v>
      </c>
      <c r="D17" s="22">
        <f>C17/'2.6'!I17*100</f>
        <v>0.12813628472962107</v>
      </c>
      <c r="E17" s="9">
        <v>4253</v>
      </c>
      <c r="F17" s="22">
        <f>E17/'2.6'!I17*100</f>
        <v>1.2083450531154731</v>
      </c>
      <c r="G17" s="9">
        <v>54769</v>
      </c>
      <c r="H17" s="23">
        <f>G17/'2.6'!I17*100</f>
        <v>15.56074540655569</v>
      </c>
    </row>
    <row r="18" spans="1:8" ht="12.75" customHeight="1">
      <c r="A18" s="8">
        <v>13</v>
      </c>
      <c r="B18" s="9" t="s">
        <v>642</v>
      </c>
      <c r="C18" s="9">
        <v>69</v>
      </c>
      <c r="D18" s="22">
        <f>C18/'2.6'!I18*100</f>
        <v>0.41149809160305345</v>
      </c>
      <c r="E18" s="9">
        <v>153</v>
      </c>
      <c r="F18" s="22">
        <f>E18/'2.6'!I18*100</f>
        <v>0.9124522900763359</v>
      </c>
      <c r="G18" s="9">
        <v>2391</v>
      </c>
      <c r="H18" s="23">
        <f>G18/'2.6'!I18*100</f>
        <v>14.259303435114504</v>
      </c>
    </row>
    <row r="19" spans="1:8" ht="12.75" customHeight="1">
      <c r="A19" s="8">
        <v>14</v>
      </c>
      <c r="B19" s="9" t="s">
        <v>643</v>
      </c>
      <c r="C19" s="9">
        <v>603</v>
      </c>
      <c r="D19" s="22">
        <f>C19/'2.6'!I19*100</f>
        <v>0.1472232666474601</v>
      </c>
      <c r="E19" s="9">
        <v>5626</v>
      </c>
      <c r="F19" s="22">
        <f>E19/'2.6'!I19*100</f>
        <v>1.3735955193343456</v>
      </c>
      <c r="G19" s="9">
        <v>69136</v>
      </c>
      <c r="H19" s="23">
        <f>G19/'2.6'!I19*100</f>
        <v>16.87964803140763</v>
      </c>
    </row>
    <row r="20" spans="1:8" ht="12.75" customHeight="1">
      <c r="A20" s="8">
        <v>15</v>
      </c>
      <c r="B20" s="9" t="s">
        <v>614</v>
      </c>
      <c r="C20" s="9">
        <v>121</v>
      </c>
      <c r="D20" s="22">
        <f>C20/'2.6'!I20*100</f>
        <v>0.10963422037384363</v>
      </c>
      <c r="E20" s="9">
        <v>1167</v>
      </c>
      <c r="F20" s="22">
        <f>E20/'2.6'!I20*100</f>
        <v>1.057381282448558</v>
      </c>
      <c r="G20" s="9">
        <v>17171</v>
      </c>
      <c r="H20" s="23">
        <f>G20/'2.6'!I20*100</f>
        <v>15.55809254577908</v>
      </c>
    </row>
    <row r="21" spans="1:8" ht="12.75" customHeight="1">
      <c r="A21" s="8">
        <v>16</v>
      </c>
      <c r="B21" s="9" t="s">
        <v>615</v>
      </c>
      <c r="C21" s="9">
        <v>6</v>
      </c>
      <c r="D21" s="22">
        <f>C21/'2.6'!I21*100</f>
        <v>0.22909507445589922</v>
      </c>
      <c r="E21" s="9">
        <v>10</v>
      </c>
      <c r="F21" s="22">
        <f>E21/'2.6'!I21*100</f>
        <v>0.3818251240931653</v>
      </c>
      <c r="G21" s="9">
        <v>375</v>
      </c>
      <c r="H21" s="23">
        <f>G21/'2.6'!I21*100</f>
        <v>14.318442153493699</v>
      </c>
    </row>
    <row r="22" spans="1:8" ht="12.75" customHeight="1">
      <c r="A22" s="8">
        <v>17</v>
      </c>
      <c r="B22" s="9" t="s">
        <v>644</v>
      </c>
      <c r="C22" s="9">
        <v>107</v>
      </c>
      <c r="D22" s="22">
        <f>C22/'2.6'!I22*100</f>
        <v>0.15496241799301946</v>
      </c>
      <c r="E22" s="9">
        <v>1660</v>
      </c>
      <c r="F22" s="22">
        <f>E22/'2.6'!I22*100</f>
        <v>2.404089849237498</v>
      </c>
      <c r="G22" s="9">
        <v>12856</v>
      </c>
      <c r="H22" s="23">
        <f>G22/'2.6'!I22*100</f>
        <v>18.618662109516432</v>
      </c>
    </row>
    <row r="23" spans="1:8" ht="12.75" customHeight="1">
      <c r="A23" s="8">
        <v>18</v>
      </c>
      <c r="B23" s="9" t="s">
        <v>645</v>
      </c>
      <c r="C23" s="9">
        <v>15</v>
      </c>
      <c r="D23" s="22">
        <f>C23/'2.6'!I23*100</f>
        <v>0.3041979314540661</v>
      </c>
      <c r="E23" s="9">
        <v>125</v>
      </c>
      <c r="F23" s="22">
        <f>E23/'2.6'!I23*100</f>
        <v>2.5349827621172176</v>
      </c>
      <c r="G23" s="9">
        <v>1368</v>
      </c>
      <c r="H23" s="23">
        <f>G23/'2.6'!I23*100</f>
        <v>27.74285134861083</v>
      </c>
    </row>
    <row r="24" spans="1:8" ht="12.75" customHeight="1">
      <c r="A24" s="8">
        <v>19</v>
      </c>
      <c r="B24" s="9" t="s">
        <v>646</v>
      </c>
      <c r="C24" s="9">
        <v>89</v>
      </c>
      <c r="D24" s="22">
        <f>C24/'2.6'!I24*100</f>
        <v>0.419949983485113</v>
      </c>
      <c r="E24" s="9">
        <v>431</v>
      </c>
      <c r="F24" s="22">
        <f>E24/'2.6'!I24*100</f>
        <v>2.0336903694616146</v>
      </c>
      <c r="G24" s="9">
        <v>4265</v>
      </c>
      <c r="H24" s="23">
        <f>G24/'2.6'!I24*100</f>
        <v>20.12456943330345</v>
      </c>
    </row>
    <row r="25" spans="1:8" ht="12.75" customHeight="1">
      <c r="A25" s="8">
        <v>20</v>
      </c>
      <c r="B25" s="9" t="s">
        <v>647</v>
      </c>
      <c r="C25" s="9">
        <v>46</v>
      </c>
      <c r="D25" s="22">
        <f>C25/'2.6'!I25*100</f>
        <v>0.3227617176536626</v>
      </c>
      <c r="E25" s="9">
        <v>189</v>
      </c>
      <c r="F25" s="22">
        <f>E25/'2.6'!I25*100</f>
        <v>1.3261296660117878</v>
      </c>
      <c r="G25" s="9">
        <v>1811</v>
      </c>
      <c r="H25" s="23">
        <f>G25/'2.6'!I25*100</f>
        <v>12.706988492843111</v>
      </c>
    </row>
    <row r="26" spans="1:8" ht="12.75" customHeight="1">
      <c r="A26" s="8">
        <v>21</v>
      </c>
      <c r="B26" s="9" t="s">
        <v>648</v>
      </c>
      <c r="C26" s="9">
        <v>158</v>
      </c>
      <c r="D26" s="22">
        <f>C26/'2.6'!I26*100</f>
        <v>0.3251764802733129</v>
      </c>
      <c r="E26" s="9">
        <v>786</v>
      </c>
      <c r="F26" s="22">
        <f>E26/'2.6'!I26*100</f>
        <v>1.6176500854102782</v>
      </c>
      <c r="G26" s="9">
        <v>9041</v>
      </c>
      <c r="H26" s="23">
        <f>G26/'2.6'!I26*100</f>
        <v>18.60709214019634</v>
      </c>
    </row>
    <row r="27" spans="1:8" ht="12.75" customHeight="1">
      <c r="A27" s="8">
        <v>22</v>
      </c>
      <c r="B27" s="9" t="s">
        <v>649</v>
      </c>
      <c r="C27" s="9">
        <v>71</v>
      </c>
      <c r="D27" s="22">
        <f>C27/'2.6'!I27*100</f>
        <v>0.47743931141147206</v>
      </c>
      <c r="E27" s="9">
        <v>224</v>
      </c>
      <c r="F27" s="22">
        <f>E27/'2.6'!I27*100</f>
        <v>1.506287405016475</v>
      </c>
      <c r="G27" s="9">
        <v>2703</v>
      </c>
      <c r="H27" s="23">
        <f>G27/'2.6'!I27*100</f>
        <v>18.176316320355053</v>
      </c>
    </row>
    <row r="28" spans="1:8" ht="12.75" customHeight="1">
      <c r="A28" s="8">
        <v>23</v>
      </c>
      <c r="B28" s="9" t="s">
        <v>650</v>
      </c>
      <c r="C28" s="9">
        <v>3</v>
      </c>
      <c r="D28" s="22">
        <f>C28/'2.6'!I28*100</f>
        <v>0.09637006103437198</v>
      </c>
      <c r="E28" s="9">
        <v>135</v>
      </c>
      <c r="F28" s="22">
        <f>E28/'2.6'!I28*100</f>
        <v>4.33665274654674</v>
      </c>
      <c r="G28" s="9">
        <v>370</v>
      </c>
      <c r="H28" s="23">
        <f>G28/'2.6'!I28*100</f>
        <v>11.885640860905879</v>
      </c>
    </row>
    <row r="29" spans="1:8" ht="12.75" customHeight="1">
      <c r="A29" s="8">
        <v>24</v>
      </c>
      <c r="B29" s="9" t="s">
        <v>651</v>
      </c>
      <c r="C29" s="9">
        <v>88</v>
      </c>
      <c r="D29" s="22">
        <f>C29/'2.6'!I29*100</f>
        <v>0.5329134621207533</v>
      </c>
      <c r="E29" s="9">
        <v>371</v>
      </c>
      <c r="F29" s="22">
        <f>E29/'2.6'!I29*100</f>
        <v>2.2467147096227214</v>
      </c>
      <c r="G29" s="9">
        <v>2628</v>
      </c>
      <c r="H29" s="23">
        <f>G29/'2.6'!I29*100</f>
        <v>15.914733846060681</v>
      </c>
    </row>
    <row r="30" spans="1:8" ht="12.75" customHeight="1">
      <c r="A30" s="8">
        <v>25</v>
      </c>
      <c r="B30" s="9" t="s">
        <v>652</v>
      </c>
      <c r="C30" s="9">
        <v>229</v>
      </c>
      <c r="D30" s="22">
        <f>C30/'2.6'!I30*100</f>
        <v>0.4086731507093781</v>
      </c>
      <c r="E30" s="9">
        <v>1774</v>
      </c>
      <c r="F30" s="22">
        <f>E30/'2.6'!I30*100</f>
        <v>3.165878468814134</v>
      </c>
      <c r="G30" s="9">
        <v>8064</v>
      </c>
      <c r="H30" s="23">
        <f>G30/'2.6'!I30*100</f>
        <v>14.391005621486572</v>
      </c>
    </row>
    <row r="31" spans="1:8" ht="12.75" customHeight="1">
      <c r="A31" s="8">
        <v>26</v>
      </c>
      <c r="B31" s="9" t="s">
        <v>653</v>
      </c>
      <c r="C31" s="9">
        <v>64</v>
      </c>
      <c r="D31" s="22">
        <f>C31/'2.6'!I31*100</f>
        <v>0.418519487313628</v>
      </c>
      <c r="E31" s="9">
        <v>222</v>
      </c>
      <c r="F31" s="22">
        <f>E31/'2.6'!I31*100</f>
        <v>1.4517394716191472</v>
      </c>
      <c r="G31" s="9">
        <v>2115</v>
      </c>
      <c r="H31" s="23">
        <f>G31/'2.6'!I31*100</f>
        <v>13.830761182317552</v>
      </c>
    </row>
    <row r="32" spans="1:8" ht="12.75" customHeight="1">
      <c r="A32" s="8">
        <v>27</v>
      </c>
      <c r="B32" s="9" t="s">
        <v>616</v>
      </c>
      <c r="C32" s="9">
        <v>7</v>
      </c>
      <c r="D32" s="22">
        <f>C32/'2.6'!I32*100</f>
        <v>0.15283842794759825</v>
      </c>
      <c r="E32" s="9">
        <v>150</v>
      </c>
      <c r="F32" s="22">
        <f>E32/'2.6'!I32*100</f>
        <v>3.2751091703056767</v>
      </c>
      <c r="G32" s="9">
        <v>673</v>
      </c>
      <c r="H32" s="23">
        <f>G32/'2.6'!I32*100</f>
        <v>14.694323144104803</v>
      </c>
    </row>
    <row r="33" spans="1:8" ht="12.75" customHeight="1">
      <c r="A33" s="8">
        <v>28</v>
      </c>
      <c r="B33" s="9" t="s">
        <v>617</v>
      </c>
      <c r="C33" s="9">
        <v>11</v>
      </c>
      <c r="D33" s="22">
        <f>C33/'2.6'!I33*100</f>
        <v>0.18574805808848363</v>
      </c>
      <c r="E33" s="9">
        <v>29</v>
      </c>
      <c r="F33" s="22">
        <f>E33/'2.6'!I33*100</f>
        <v>0.48969942586963866</v>
      </c>
      <c r="G33" s="9">
        <v>961</v>
      </c>
      <c r="H33" s="23">
        <f>G33/'2.6'!I33*100</f>
        <v>16.227625802093886</v>
      </c>
    </row>
    <row r="34" spans="1:8" ht="12.75" customHeight="1">
      <c r="A34" s="8">
        <v>29</v>
      </c>
      <c r="B34" s="9" t="s">
        <v>618</v>
      </c>
      <c r="C34" s="9">
        <v>18</v>
      </c>
      <c r="D34" s="22">
        <f>C34/'2.6'!I34*100</f>
        <v>0.2203182374541004</v>
      </c>
      <c r="E34" s="9">
        <v>101</v>
      </c>
      <c r="F34" s="22">
        <f>E34/'2.6'!I34*100</f>
        <v>1.2362301101591189</v>
      </c>
      <c r="G34" s="9">
        <v>1260</v>
      </c>
      <c r="H34" s="23">
        <f>G34/'2.6'!I34*100</f>
        <v>15.422276621787026</v>
      </c>
    </row>
    <row r="35" spans="1:8" ht="12.75" customHeight="1">
      <c r="A35" s="11">
        <v>30</v>
      </c>
      <c r="B35" s="12" t="s">
        <v>619</v>
      </c>
      <c r="C35" s="12">
        <v>7</v>
      </c>
      <c r="D35" s="24">
        <f>C35/'2.6'!I35*100</f>
        <v>0.29142381348875934</v>
      </c>
      <c r="E35" s="12">
        <v>8</v>
      </c>
      <c r="F35" s="24">
        <f>E35/'2.6'!I35*100</f>
        <v>0.33305578684429643</v>
      </c>
      <c r="G35" s="12">
        <v>522</v>
      </c>
      <c r="H35" s="25">
        <f>G35/'2.6'!I35*100</f>
        <v>21.73189009159034</v>
      </c>
    </row>
    <row r="36" spans="1:8" ht="12.75" customHeight="1">
      <c r="A36" s="177" t="s">
        <v>625</v>
      </c>
      <c r="B36" s="178"/>
      <c r="C36" s="14">
        <f>SUM(C6:C35)</f>
        <v>3888</v>
      </c>
      <c r="D36" s="31">
        <f>C36/'2.6'!I36*100</f>
        <v>0.18812171978476322</v>
      </c>
      <c r="E36" s="14">
        <f>SUM(E6:E35)</f>
        <v>29321</v>
      </c>
      <c r="F36" s="31">
        <f>E36/'2.6'!I36*100</f>
        <v>1.4187029181607618</v>
      </c>
      <c r="G36" s="14">
        <f>SUM(G6:G35)</f>
        <v>323152</v>
      </c>
      <c r="H36" s="33">
        <f>G36/'2.6'!I36*100</f>
        <v>15.635779318900669</v>
      </c>
    </row>
    <row r="37" spans="1:8" ht="12.75" customHeight="1">
      <c r="A37" s="26"/>
      <c r="B37" s="26"/>
      <c r="C37" s="27"/>
      <c r="D37" s="32"/>
      <c r="E37" s="27"/>
      <c r="F37" s="32"/>
      <c r="G37" s="27"/>
      <c r="H37" s="32"/>
    </row>
    <row r="38" ht="3.75" customHeight="1"/>
    <row r="39" spans="1:8" ht="12.75" customHeight="1">
      <c r="A39" s="179" t="s">
        <v>654</v>
      </c>
      <c r="B39" s="181"/>
      <c r="C39" s="195" t="s">
        <v>726</v>
      </c>
      <c r="D39" s="195"/>
      <c r="E39" s="195" t="s">
        <v>727</v>
      </c>
      <c r="F39" s="195"/>
      <c r="G39" s="195" t="s">
        <v>728</v>
      </c>
      <c r="H39" s="193"/>
    </row>
    <row r="40" spans="1:8" ht="12.75" customHeight="1">
      <c r="A40" s="180"/>
      <c r="B40" s="182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30" t="s">
        <v>629</v>
      </c>
    </row>
    <row r="41" spans="1:8" ht="12.75" customHeight="1">
      <c r="A41" s="201" t="s">
        <v>626</v>
      </c>
      <c r="B41" s="202"/>
      <c r="C41" s="6">
        <v>1334</v>
      </c>
      <c r="D41" s="20">
        <f>C41/'2.6'!I41*100</f>
        <v>0.2623293826606964</v>
      </c>
      <c r="E41" s="6">
        <v>4481</v>
      </c>
      <c r="F41" s="20">
        <f>E41/'2.6'!I41*100</f>
        <v>0.8811828813362673</v>
      </c>
      <c r="G41" s="6">
        <v>72501</v>
      </c>
      <c r="H41" s="21">
        <f>G41/'2.6'!I41*100</f>
        <v>14.257228315054835</v>
      </c>
    </row>
    <row r="42" spans="1:8" ht="12.75" customHeight="1">
      <c r="A42" s="207" t="s">
        <v>655</v>
      </c>
      <c r="B42" s="208"/>
      <c r="C42" s="12">
        <v>2554</v>
      </c>
      <c r="D42" s="24">
        <f>C42/'2.6'!I42*100</f>
        <v>0.16390433736826365</v>
      </c>
      <c r="E42" s="12">
        <v>24840</v>
      </c>
      <c r="F42" s="24">
        <f>E42/'2.6'!I42*100</f>
        <v>1.5941204934329167</v>
      </c>
      <c r="G42" s="12">
        <v>250651</v>
      </c>
      <c r="H42" s="25">
        <f>G42/'2.6'!I42*100</f>
        <v>16.085664082103623</v>
      </c>
    </row>
  </sheetData>
  <mergeCells count="12">
    <mergeCell ref="A42:B42"/>
    <mergeCell ref="A39:B40"/>
    <mergeCell ref="A36:B36"/>
    <mergeCell ref="A4:A5"/>
    <mergeCell ref="B4:B5"/>
    <mergeCell ref="A41:B41"/>
    <mergeCell ref="C4:D4"/>
    <mergeCell ref="E4:F4"/>
    <mergeCell ref="G4:H4"/>
    <mergeCell ref="C39:D39"/>
    <mergeCell ref="E39:F39"/>
    <mergeCell ref="G39:H39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7.7109375" style="4" customWidth="1"/>
    <col min="4" max="4" width="5.7109375" style="4" customWidth="1"/>
    <col min="5" max="5" width="7.7109375" style="4" customWidth="1"/>
    <col min="6" max="6" width="5.7109375" style="4" customWidth="1"/>
    <col min="7" max="7" width="7.7109375" style="4" customWidth="1"/>
    <col min="8" max="8" width="5.7109375" style="4" customWidth="1"/>
    <col min="9" max="16384" width="9.140625" style="4" customWidth="1"/>
  </cols>
  <sheetData>
    <row r="1" spans="1:2" ht="12.75" customHeight="1">
      <c r="A1" s="1" t="s">
        <v>762</v>
      </c>
      <c r="B1" s="1" t="s">
        <v>725</v>
      </c>
    </row>
    <row r="2" spans="1:2" ht="12.75" customHeight="1">
      <c r="A2" s="1"/>
      <c r="B2" s="1" t="s">
        <v>669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726</v>
      </c>
      <c r="D4" s="195"/>
      <c r="E4" s="195" t="s">
        <v>727</v>
      </c>
      <c r="F4" s="195"/>
      <c r="G4" s="195" t="s">
        <v>728</v>
      </c>
      <c r="H4" s="193"/>
    </row>
    <row r="5" spans="1:8" ht="12.75" customHeight="1">
      <c r="A5" s="180"/>
      <c r="B5" s="182"/>
      <c r="C5" s="29" t="s">
        <v>625</v>
      </c>
      <c r="D5" s="29" t="s">
        <v>629</v>
      </c>
      <c r="E5" s="29" t="s">
        <v>625</v>
      </c>
      <c r="F5" s="29" t="s">
        <v>629</v>
      </c>
      <c r="G5" s="29" t="s">
        <v>625</v>
      </c>
      <c r="H5" s="30" t="s">
        <v>629</v>
      </c>
    </row>
    <row r="6" spans="1:8" ht="12.75" customHeight="1">
      <c r="A6" s="5">
        <v>1</v>
      </c>
      <c r="B6" s="6" t="s">
        <v>635</v>
      </c>
      <c r="C6" s="6">
        <v>42</v>
      </c>
      <c r="D6" s="20">
        <f>C6/'2.7'!I6*100</f>
        <v>0.1446280991735537</v>
      </c>
      <c r="E6" s="6">
        <v>302</v>
      </c>
      <c r="F6" s="20">
        <f>E6/'2.7'!I6*100</f>
        <v>1.0399449035812671</v>
      </c>
      <c r="G6" s="6">
        <v>3812</v>
      </c>
      <c r="H6" s="21">
        <f>G6/'2.7'!I6*100</f>
        <v>13.1267217630854</v>
      </c>
    </row>
    <row r="7" spans="1:8" ht="12.75" customHeight="1">
      <c r="A7" s="8">
        <v>2</v>
      </c>
      <c r="B7" s="9" t="s">
        <v>636</v>
      </c>
      <c r="C7" s="9">
        <v>43</v>
      </c>
      <c r="D7" s="22">
        <f>C7/'2.7'!I7*100</f>
        <v>0.08941753831437543</v>
      </c>
      <c r="E7" s="9">
        <v>701</v>
      </c>
      <c r="F7" s="22">
        <f>E7/'2.7'!I7*100</f>
        <v>1.4577138222878414</v>
      </c>
      <c r="G7" s="9">
        <v>6719</v>
      </c>
      <c r="H7" s="23">
        <f>G7/'2.7'!I7*100</f>
        <v>13.972010231029966</v>
      </c>
    </row>
    <row r="8" spans="1:8" ht="12.75" customHeight="1">
      <c r="A8" s="8">
        <v>3</v>
      </c>
      <c r="B8" s="9" t="s">
        <v>637</v>
      </c>
      <c r="C8" s="9">
        <v>80</v>
      </c>
      <c r="D8" s="22">
        <f>C8/'2.7'!I8*100</f>
        <v>0.3694979446676828</v>
      </c>
      <c r="E8" s="9">
        <v>240</v>
      </c>
      <c r="F8" s="22">
        <f>E8/'2.7'!I8*100</f>
        <v>1.1084938340030484</v>
      </c>
      <c r="G8" s="9">
        <v>4567</v>
      </c>
      <c r="H8" s="23">
        <f>G8/'2.7'!I8*100</f>
        <v>21.09371391621634</v>
      </c>
    </row>
    <row r="9" spans="1:8" ht="12.75" customHeight="1">
      <c r="A9" s="8">
        <v>4</v>
      </c>
      <c r="B9" s="9" t="s">
        <v>609</v>
      </c>
      <c r="C9" s="9">
        <v>18</v>
      </c>
      <c r="D9" s="22">
        <f>C9/'2.7'!I9*100</f>
        <v>0.11338582677165356</v>
      </c>
      <c r="E9" s="9">
        <v>159</v>
      </c>
      <c r="F9" s="22">
        <f>E9/'2.7'!I9*100</f>
        <v>1.0015748031496063</v>
      </c>
      <c r="G9" s="9">
        <v>2661</v>
      </c>
      <c r="H9" s="23">
        <f>G9/'2.7'!I9*100</f>
        <v>16.76220472440945</v>
      </c>
    </row>
    <row r="10" spans="1:8" ht="12.75" customHeight="1">
      <c r="A10" s="8">
        <v>5</v>
      </c>
      <c r="B10" s="9" t="s">
        <v>610</v>
      </c>
      <c r="C10" s="9">
        <v>23</v>
      </c>
      <c r="D10" s="22">
        <f>C10/'2.7'!I10*100</f>
        <v>0.1932285978324792</v>
      </c>
      <c r="E10" s="9">
        <v>75</v>
      </c>
      <c r="F10" s="22">
        <f>E10/'2.7'!I10*100</f>
        <v>0.6300932538015627</v>
      </c>
      <c r="G10" s="9">
        <v>1584</v>
      </c>
      <c r="H10" s="23">
        <f>G10/'2.7'!I10*100</f>
        <v>13.307569520289004</v>
      </c>
    </row>
    <row r="11" spans="1:8" ht="12.75" customHeight="1">
      <c r="A11" s="8">
        <v>6</v>
      </c>
      <c r="B11" s="9" t="s">
        <v>638</v>
      </c>
      <c r="C11" s="9">
        <v>14</v>
      </c>
      <c r="D11" s="22">
        <f>C11/'2.7'!I11*100</f>
        <v>0.0702247191011236</v>
      </c>
      <c r="E11" s="9">
        <v>137</v>
      </c>
      <c r="F11" s="22">
        <f>E11/'2.7'!I11*100</f>
        <v>0.687199036918138</v>
      </c>
      <c r="G11" s="9">
        <v>2547</v>
      </c>
      <c r="H11" s="23">
        <f>G11/'2.7'!I11*100</f>
        <v>12.775882825040128</v>
      </c>
    </row>
    <row r="12" spans="1:8" ht="12.75" customHeight="1">
      <c r="A12" s="8">
        <v>7</v>
      </c>
      <c r="B12" s="9" t="s">
        <v>611</v>
      </c>
      <c r="C12" s="9">
        <v>15</v>
      </c>
      <c r="D12" s="22">
        <f>C12/'2.7'!I12*100</f>
        <v>0.2745241581259151</v>
      </c>
      <c r="E12" s="9">
        <v>38</v>
      </c>
      <c r="F12" s="22">
        <f>E12/'2.7'!I12*100</f>
        <v>0.6954612005856515</v>
      </c>
      <c r="G12" s="9">
        <v>726</v>
      </c>
      <c r="H12" s="23">
        <f>G12/'2.7'!I12*100</f>
        <v>13.28696925329429</v>
      </c>
    </row>
    <row r="13" spans="1:8" ht="12.75" customHeight="1">
      <c r="A13" s="8">
        <v>8</v>
      </c>
      <c r="B13" s="9" t="s">
        <v>612</v>
      </c>
      <c r="C13" s="9">
        <v>11</v>
      </c>
      <c r="D13" s="22">
        <f>C13/'2.7'!I13*100</f>
        <v>0.05203898192828082</v>
      </c>
      <c r="E13" s="9">
        <v>144</v>
      </c>
      <c r="F13" s="22">
        <f>E13/'2.7'!I13*100</f>
        <v>0.6812375816065853</v>
      </c>
      <c r="G13" s="9">
        <v>2550</v>
      </c>
      <c r="H13" s="23">
        <f>G13/'2.7'!I13*100</f>
        <v>12.063582174283281</v>
      </c>
    </row>
    <row r="14" spans="1:8" ht="12.75" customHeight="1">
      <c r="A14" s="8">
        <v>9</v>
      </c>
      <c r="B14" s="9" t="s">
        <v>639</v>
      </c>
      <c r="C14" s="9">
        <v>5</v>
      </c>
      <c r="D14" s="22">
        <f>C14/'2.7'!I14*100</f>
        <v>0.2901915264074289</v>
      </c>
      <c r="E14" s="9">
        <v>3</v>
      </c>
      <c r="F14" s="22">
        <f>E14/'2.7'!I14*100</f>
        <v>0.17411491584445735</v>
      </c>
      <c r="G14" s="9">
        <v>438</v>
      </c>
      <c r="H14" s="23">
        <f>G14/'2.7'!I14*100</f>
        <v>25.42077771329077</v>
      </c>
    </row>
    <row r="15" spans="1:8" ht="12.75" customHeight="1">
      <c r="A15" s="8">
        <v>10</v>
      </c>
      <c r="B15" s="9" t="s">
        <v>613</v>
      </c>
      <c r="C15" s="9">
        <v>23</v>
      </c>
      <c r="D15" s="22">
        <f>C15/'2.7'!I15*100</f>
        <v>0.18010963194988255</v>
      </c>
      <c r="E15" s="9">
        <v>65</v>
      </c>
      <c r="F15" s="22">
        <f>E15/'2.7'!I15*100</f>
        <v>0.5090054815974941</v>
      </c>
      <c r="G15" s="9">
        <v>2044</v>
      </c>
      <c r="H15" s="23">
        <f>G15/'2.7'!I15*100</f>
        <v>16.00626468285043</v>
      </c>
    </row>
    <row r="16" spans="1:8" ht="12.75" customHeight="1">
      <c r="A16" s="8">
        <v>11</v>
      </c>
      <c r="B16" s="9" t="s">
        <v>640</v>
      </c>
      <c r="C16" s="9">
        <v>153</v>
      </c>
      <c r="D16" s="22">
        <f>C16/'2.7'!I16*100</f>
        <v>0.16338647843405274</v>
      </c>
      <c r="E16" s="9">
        <v>840</v>
      </c>
      <c r="F16" s="22">
        <f>E16/'2.7'!I16*100</f>
        <v>0.8970238031673483</v>
      </c>
      <c r="G16" s="9">
        <v>12363</v>
      </c>
      <c r="H16" s="23">
        <f>G16/'2.7'!I16*100</f>
        <v>13.202268188759437</v>
      </c>
    </row>
    <row r="17" spans="1:8" ht="12.75" customHeight="1">
      <c r="A17" s="8">
        <v>12</v>
      </c>
      <c r="B17" s="9" t="s">
        <v>641</v>
      </c>
      <c r="C17" s="9">
        <v>128</v>
      </c>
      <c r="D17" s="22">
        <f>C17/'2.7'!I17*100</f>
        <v>0.12378631387567213</v>
      </c>
      <c r="E17" s="9">
        <v>950</v>
      </c>
      <c r="F17" s="22">
        <f>E17/'2.7'!I17*100</f>
        <v>0.918726548296004</v>
      </c>
      <c r="G17" s="9">
        <v>14710</v>
      </c>
      <c r="H17" s="23">
        <f>G17/'2.7'!I17*100</f>
        <v>14.225755289930758</v>
      </c>
    </row>
    <row r="18" spans="1:8" ht="12.75" customHeight="1">
      <c r="A18" s="8">
        <v>13</v>
      </c>
      <c r="B18" s="9" t="s">
        <v>642</v>
      </c>
      <c r="C18" s="9">
        <v>27</v>
      </c>
      <c r="D18" s="22">
        <f>C18/'2.7'!I18*100</f>
        <v>0.2548853016142736</v>
      </c>
      <c r="E18" s="9">
        <v>75</v>
      </c>
      <c r="F18" s="22">
        <f>E18/'2.7'!I18*100</f>
        <v>0.7080147267063155</v>
      </c>
      <c r="G18" s="9">
        <v>1826</v>
      </c>
      <c r="H18" s="23">
        <f>G18/'2.7'!I18*100</f>
        <v>17.237798546209763</v>
      </c>
    </row>
    <row r="19" spans="1:8" ht="12.75" customHeight="1">
      <c r="A19" s="8">
        <v>14</v>
      </c>
      <c r="B19" s="9" t="s">
        <v>643</v>
      </c>
      <c r="C19" s="9">
        <v>282</v>
      </c>
      <c r="D19" s="22">
        <f>C19/'2.7'!I19*100</f>
        <v>0.1766098425542042</v>
      </c>
      <c r="E19" s="9">
        <v>2221</v>
      </c>
      <c r="F19" s="22">
        <f>E19/'2.7'!I19*100</f>
        <v>1.3909590791237147</v>
      </c>
      <c r="G19" s="9">
        <v>26024</v>
      </c>
      <c r="H19" s="23">
        <f>G19/'2.7'!I19*100</f>
        <v>16.298207597980884</v>
      </c>
    </row>
    <row r="20" spans="1:8" ht="12.75" customHeight="1">
      <c r="A20" s="8">
        <v>15</v>
      </c>
      <c r="B20" s="9" t="s">
        <v>614</v>
      </c>
      <c r="C20" s="9">
        <v>19</v>
      </c>
      <c r="D20" s="22">
        <f>C20/'2.7'!I20*100</f>
        <v>0.07116371399677891</v>
      </c>
      <c r="E20" s="9">
        <v>234</v>
      </c>
      <c r="F20" s="22">
        <f>E20/'2.7'!I20*100</f>
        <v>0.8764373197498034</v>
      </c>
      <c r="G20" s="9">
        <v>3867</v>
      </c>
      <c r="H20" s="23">
        <f>G20/'2.7'!I20*100</f>
        <v>14.483688527660213</v>
      </c>
    </row>
    <row r="21" spans="1:8" ht="12.75" customHeight="1">
      <c r="A21" s="8">
        <v>16</v>
      </c>
      <c r="B21" s="9" t="s">
        <v>615</v>
      </c>
      <c r="C21" s="9">
        <v>1</v>
      </c>
      <c r="D21" s="22">
        <f>C21/'2.7'!I21*100</f>
        <v>0.07751937984496124</v>
      </c>
      <c r="E21" s="9">
        <v>4</v>
      </c>
      <c r="F21" s="22">
        <f>E21/'2.7'!I21*100</f>
        <v>0.31007751937984496</v>
      </c>
      <c r="G21" s="9">
        <v>96</v>
      </c>
      <c r="H21" s="23">
        <f>G21/'2.7'!I21*100</f>
        <v>7.441860465116279</v>
      </c>
    </row>
    <row r="22" spans="1:8" ht="12.75" customHeight="1">
      <c r="A22" s="8">
        <v>17</v>
      </c>
      <c r="B22" s="9" t="s">
        <v>644</v>
      </c>
      <c r="C22" s="9">
        <v>167</v>
      </c>
      <c r="D22" s="22">
        <f>C22/'2.7'!I22*100</f>
        <v>0.48695145064878265</v>
      </c>
      <c r="E22" s="9">
        <v>571</v>
      </c>
      <c r="F22" s="22">
        <f>E22/'2.7'!I22*100</f>
        <v>1.6649657384458376</v>
      </c>
      <c r="G22" s="9">
        <v>5309</v>
      </c>
      <c r="H22" s="23">
        <f>G22/'2.7'!I22*100</f>
        <v>15.480390727511297</v>
      </c>
    </row>
    <row r="23" spans="1:8" ht="12.75" customHeight="1">
      <c r="A23" s="8">
        <v>18</v>
      </c>
      <c r="B23" s="9" t="s">
        <v>645</v>
      </c>
      <c r="C23" s="9">
        <v>19</v>
      </c>
      <c r="D23" s="22">
        <f>C23/'2.7'!I23*100</f>
        <v>0.8516360376512775</v>
      </c>
      <c r="E23" s="9">
        <v>32</v>
      </c>
      <c r="F23" s="22">
        <f>E23/'2.7'!I23*100</f>
        <v>1.4343343792021517</v>
      </c>
      <c r="G23" s="9">
        <v>698</v>
      </c>
      <c r="H23" s="23">
        <f>G23/'2.7'!I23*100</f>
        <v>31.28641864634693</v>
      </c>
    </row>
    <row r="24" spans="1:8" ht="12.75" customHeight="1">
      <c r="A24" s="8">
        <v>19</v>
      </c>
      <c r="B24" s="9" t="s">
        <v>646</v>
      </c>
      <c r="C24" s="9">
        <v>22</v>
      </c>
      <c r="D24" s="22">
        <f>C24/'2.7'!I24*100</f>
        <v>0.2973374780375726</v>
      </c>
      <c r="E24" s="9">
        <v>33</v>
      </c>
      <c r="F24" s="22">
        <f>E24/'2.7'!I24*100</f>
        <v>0.446006217056359</v>
      </c>
      <c r="G24" s="9">
        <v>1184</v>
      </c>
      <c r="H24" s="23">
        <f>G24/'2.7'!I24*100</f>
        <v>16.002162454385726</v>
      </c>
    </row>
    <row r="25" spans="1:8" ht="12.75" customHeight="1">
      <c r="A25" s="8">
        <v>20</v>
      </c>
      <c r="B25" s="9" t="s">
        <v>647</v>
      </c>
      <c r="C25" s="9">
        <v>11</v>
      </c>
      <c r="D25" s="22">
        <f>C25/'2.7'!I25*100</f>
        <v>0.25670945157526254</v>
      </c>
      <c r="E25" s="9">
        <v>47</v>
      </c>
      <c r="F25" s="22">
        <f>E25/'2.7'!I25*100</f>
        <v>1.0968494749124855</v>
      </c>
      <c r="G25" s="9">
        <v>538</v>
      </c>
      <c r="H25" s="23">
        <f>G25/'2.7'!I25*100</f>
        <v>12.555425904317385</v>
      </c>
    </row>
    <row r="26" spans="1:8" ht="12.75" customHeight="1">
      <c r="A26" s="8">
        <v>21</v>
      </c>
      <c r="B26" s="9" t="s">
        <v>648</v>
      </c>
      <c r="C26" s="9">
        <v>67</v>
      </c>
      <c r="D26" s="22">
        <f>C26/'2.7'!I26*100</f>
        <v>0.3764044943820225</v>
      </c>
      <c r="E26" s="9">
        <v>289</v>
      </c>
      <c r="F26" s="22">
        <f>E26/'2.7'!I26*100</f>
        <v>1.6235955056179776</v>
      </c>
      <c r="G26" s="9">
        <v>3089</v>
      </c>
      <c r="H26" s="23">
        <f>G26/'2.7'!I26*100</f>
        <v>17.353932584269664</v>
      </c>
    </row>
    <row r="27" spans="1:8" ht="12.75" customHeight="1">
      <c r="A27" s="8">
        <v>22</v>
      </c>
      <c r="B27" s="9" t="s">
        <v>649</v>
      </c>
      <c r="C27" s="9">
        <v>13</v>
      </c>
      <c r="D27" s="22">
        <f>C27/'2.7'!I27*100</f>
        <v>0.18997515709484145</v>
      </c>
      <c r="E27" s="9">
        <v>54</v>
      </c>
      <c r="F27" s="22">
        <f>E27/'2.7'!I27*100</f>
        <v>0.789127575624726</v>
      </c>
      <c r="G27" s="9">
        <v>1090</v>
      </c>
      <c r="H27" s="23">
        <f>G27/'2.7'!I27*100</f>
        <v>15.928686248721322</v>
      </c>
    </row>
    <row r="28" spans="1:8" ht="12.75" customHeight="1">
      <c r="A28" s="8">
        <v>23</v>
      </c>
      <c r="B28" s="9" t="s">
        <v>650</v>
      </c>
      <c r="C28" s="9">
        <v>1</v>
      </c>
      <c r="D28" s="22">
        <f>C28/'2.7'!I28*100</f>
        <v>0.08361204013377926</v>
      </c>
      <c r="E28" s="9">
        <v>22</v>
      </c>
      <c r="F28" s="22">
        <f>E28/'2.7'!I28*100</f>
        <v>1.839464882943144</v>
      </c>
      <c r="G28" s="9">
        <v>142</v>
      </c>
      <c r="H28" s="23">
        <f>G28/'2.7'!I28*100</f>
        <v>11.872909698996656</v>
      </c>
    </row>
    <row r="29" spans="1:8" ht="12.75" customHeight="1">
      <c r="A29" s="8">
        <v>24</v>
      </c>
      <c r="B29" s="9" t="s">
        <v>651</v>
      </c>
      <c r="C29" s="9">
        <v>32</v>
      </c>
      <c r="D29" s="22">
        <f>C29/'2.7'!I29*100</f>
        <v>0.5772005772005772</v>
      </c>
      <c r="E29" s="9">
        <v>75</v>
      </c>
      <c r="F29" s="22">
        <f>E29/'2.7'!I29*100</f>
        <v>1.3528138528138527</v>
      </c>
      <c r="G29" s="9">
        <v>813</v>
      </c>
      <c r="H29" s="23">
        <f>G29/'2.7'!I29*100</f>
        <v>14.664502164502164</v>
      </c>
    </row>
    <row r="30" spans="1:8" ht="12.75" customHeight="1">
      <c r="A30" s="8">
        <v>25</v>
      </c>
      <c r="B30" s="9" t="s">
        <v>652</v>
      </c>
      <c r="C30" s="9">
        <v>75</v>
      </c>
      <c r="D30" s="22">
        <f>C30/'2.7'!I30*100</f>
        <v>0.34173235521939216</v>
      </c>
      <c r="E30" s="9">
        <v>264</v>
      </c>
      <c r="F30" s="22">
        <f>E30/'2.7'!I30*100</f>
        <v>1.2028978903722605</v>
      </c>
      <c r="G30" s="9">
        <v>3000</v>
      </c>
      <c r="H30" s="23">
        <f>G30/'2.7'!I30*100</f>
        <v>13.669294208775687</v>
      </c>
    </row>
    <row r="31" spans="1:8" ht="12.75" customHeight="1">
      <c r="A31" s="8">
        <v>26</v>
      </c>
      <c r="B31" s="9" t="s">
        <v>653</v>
      </c>
      <c r="C31" s="9">
        <v>8</v>
      </c>
      <c r="D31" s="22">
        <f>C31/'2.7'!I31*100</f>
        <v>0.13869625520110956</v>
      </c>
      <c r="E31" s="9">
        <v>133</v>
      </c>
      <c r="F31" s="22">
        <f>E31/'2.7'!I31*100</f>
        <v>2.3058252427184467</v>
      </c>
      <c r="G31" s="9">
        <v>533</v>
      </c>
      <c r="H31" s="23">
        <f>G31/'2.7'!I31*100</f>
        <v>9.240638002773926</v>
      </c>
    </row>
    <row r="32" spans="1:8" ht="12.75" customHeight="1">
      <c r="A32" s="8">
        <v>27</v>
      </c>
      <c r="B32" s="9" t="s">
        <v>616</v>
      </c>
      <c r="C32" s="9">
        <v>4</v>
      </c>
      <c r="D32" s="22">
        <f>C32/'2.7'!I32*100</f>
        <v>0.2075765438505449</v>
      </c>
      <c r="E32" s="9">
        <v>70</v>
      </c>
      <c r="F32" s="22">
        <f>E32/'2.7'!I32*100</f>
        <v>3.632589517384536</v>
      </c>
      <c r="G32" s="9">
        <v>429</v>
      </c>
      <c r="H32" s="23">
        <f>G32/'2.7'!I32*100</f>
        <v>22.262584327970938</v>
      </c>
    </row>
    <row r="33" spans="1:8" ht="12.75" customHeight="1">
      <c r="A33" s="8">
        <v>28</v>
      </c>
      <c r="B33" s="9" t="s">
        <v>617</v>
      </c>
      <c r="C33" s="9">
        <v>2</v>
      </c>
      <c r="D33" s="22">
        <f>C33/'2.7'!I33*100</f>
        <v>0.08888888888888889</v>
      </c>
      <c r="E33" s="9">
        <v>8</v>
      </c>
      <c r="F33" s="22">
        <f>E33/'2.7'!I33*100</f>
        <v>0.35555555555555557</v>
      </c>
      <c r="G33" s="9">
        <v>435</v>
      </c>
      <c r="H33" s="23">
        <f>G33/'2.7'!I33*100</f>
        <v>19.333333333333332</v>
      </c>
    </row>
    <row r="34" spans="1:8" ht="12.75" customHeight="1">
      <c r="A34" s="8">
        <v>29</v>
      </c>
      <c r="B34" s="9" t="s">
        <v>618</v>
      </c>
      <c r="C34" s="9">
        <v>12</v>
      </c>
      <c r="D34" s="22">
        <f>C34/'2.7'!I34*100</f>
        <v>0.3889789303079416</v>
      </c>
      <c r="E34" s="9">
        <v>56</v>
      </c>
      <c r="F34" s="22">
        <f>E34/'2.7'!I34*100</f>
        <v>1.8152350081037278</v>
      </c>
      <c r="G34" s="9">
        <v>734</v>
      </c>
      <c r="H34" s="23">
        <f>G34/'2.7'!I34*100</f>
        <v>23.79254457050243</v>
      </c>
    </row>
    <row r="35" spans="1:8" ht="12.75" customHeight="1">
      <c r="A35" s="11">
        <v>30</v>
      </c>
      <c r="B35" s="12" t="s">
        <v>619</v>
      </c>
      <c r="C35" s="12">
        <v>6</v>
      </c>
      <c r="D35" s="24">
        <f>C35/'2.7'!I35*100</f>
        <v>0.7125890736342043</v>
      </c>
      <c r="E35" s="12">
        <v>6</v>
      </c>
      <c r="F35" s="24">
        <f>E35/'2.7'!I35*100</f>
        <v>0.7125890736342043</v>
      </c>
      <c r="G35" s="12">
        <v>164</v>
      </c>
      <c r="H35" s="25">
        <f>G35/'2.7'!I35*100</f>
        <v>19.47743467933492</v>
      </c>
    </row>
    <row r="36" spans="1:8" ht="12.75" customHeight="1">
      <c r="A36" s="177" t="s">
        <v>625</v>
      </c>
      <c r="B36" s="178"/>
      <c r="C36" s="14">
        <f>SUM(C6:C35)</f>
        <v>1323</v>
      </c>
      <c r="D36" s="31">
        <f>C36/'2.7'!I36*100</f>
        <v>0.18945903216937035</v>
      </c>
      <c r="E36" s="14">
        <f>SUM(E6:E35)</f>
        <v>7848</v>
      </c>
      <c r="F36" s="31">
        <f>E36/'2.7'!I36*100</f>
        <v>1.123865823480891</v>
      </c>
      <c r="G36" s="14">
        <f>SUM(G6:G35)</f>
        <v>104692</v>
      </c>
      <c r="H36" s="33">
        <f>G36/'2.7'!I36*100</f>
        <v>14.99232425992118</v>
      </c>
    </row>
    <row r="37" spans="1:8" ht="12.75" customHeight="1">
      <c r="A37" s="26"/>
      <c r="B37" s="26"/>
      <c r="C37" s="27"/>
      <c r="D37" s="32"/>
      <c r="E37" s="27"/>
      <c r="F37" s="32"/>
      <c r="G37" s="27"/>
      <c r="H37" s="32"/>
    </row>
    <row r="38" ht="3.75" customHeight="1"/>
    <row r="39" spans="1:8" ht="12.75" customHeight="1">
      <c r="A39" s="179" t="s">
        <v>654</v>
      </c>
      <c r="B39" s="181"/>
      <c r="C39" s="195" t="s">
        <v>726</v>
      </c>
      <c r="D39" s="195"/>
      <c r="E39" s="195" t="s">
        <v>727</v>
      </c>
      <c r="F39" s="195"/>
      <c r="G39" s="195" t="s">
        <v>728</v>
      </c>
      <c r="H39" s="193"/>
    </row>
    <row r="40" spans="1:8" ht="12.75" customHeight="1">
      <c r="A40" s="180"/>
      <c r="B40" s="182"/>
      <c r="C40" s="29" t="s">
        <v>625</v>
      </c>
      <c r="D40" s="29" t="s">
        <v>629</v>
      </c>
      <c r="E40" s="29" t="s">
        <v>625</v>
      </c>
      <c r="F40" s="29" t="s">
        <v>629</v>
      </c>
      <c r="G40" s="29" t="s">
        <v>625</v>
      </c>
      <c r="H40" s="30" t="s">
        <v>629</v>
      </c>
    </row>
    <row r="41" spans="1:8" ht="12.75" customHeight="1">
      <c r="A41" s="201" t="s">
        <v>626</v>
      </c>
      <c r="B41" s="202"/>
      <c r="C41" s="6">
        <v>573</v>
      </c>
      <c r="D41" s="20">
        <f>C41/'2.7'!I41*100</f>
        <v>0.19649666675811364</v>
      </c>
      <c r="E41" s="6">
        <v>2374</v>
      </c>
      <c r="F41" s="20">
        <f>E41/'2.7'!I41*100</f>
        <v>0.8141066088721847</v>
      </c>
      <c r="G41" s="6">
        <v>38918</v>
      </c>
      <c r="H41" s="21">
        <f>G41/'2.7'!I41*100</f>
        <v>13.345998738031877</v>
      </c>
    </row>
    <row r="42" spans="1:8" ht="12.75" customHeight="1">
      <c r="A42" s="207" t="s">
        <v>655</v>
      </c>
      <c r="B42" s="208"/>
      <c r="C42" s="12">
        <v>750</v>
      </c>
      <c r="D42" s="24">
        <f>C42/'2.7'!I42*100</f>
        <v>0.1844129275921081</v>
      </c>
      <c r="E42" s="12">
        <v>5474</v>
      </c>
      <c r="F42" s="24">
        <f>E42/'2.7'!I42*100</f>
        <v>1.345968487518933</v>
      </c>
      <c r="G42" s="12">
        <v>65774</v>
      </c>
      <c r="H42" s="25">
        <f>G42/'2.7'!I42*100</f>
        <v>16.172767865924424</v>
      </c>
    </row>
  </sheetData>
  <mergeCells count="12">
    <mergeCell ref="C4:D4"/>
    <mergeCell ref="E4:F4"/>
    <mergeCell ref="G4:H4"/>
    <mergeCell ref="C39:D39"/>
    <mergeCell ref="E39:F39"/>
    <mergeCell ref="G39:H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3">
      <selection activeCell="A4" sqref="A4:F3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421875" style="4" customWidth="1"/>
    <col min="4" max="6" width="6.28125" style="4" customWidth="1"/>
    <col min="7" max="7" width="5.28125" style="4" customWidth="1"/>
    <col min="8" max="8" width="6.28125" style="4" customWidth="1"/>
    <col min="9" max="9" width="5.28125" style="4" customWidth="1"/>
    <col min="10" max="16384" width="9.140625" style="4" customWidth="1"/>
  </cols>
  <sheetData>
    <row r="1" spans="1:2" ht="12.75" customHeight="1">
      <c r="A1" s="1" t="s">
        <v>731</v>
      </c>
      <c r="B1" s="1" t="s">
        <v>732</v>
      </c>
    </row>
    <row r="2" spans="1:2" ht="12.75" customHeight="1">
      <c r="A2" s="1"/>
      <c r="B2" s="1" t="s">
        <v>667</v>
      </c>
    </row>
    <row r="3" ht="3.75" customHeight="1">
      <c r="A3" s="3"/>
    </row>
    <row r="4" spans="1:9" ht="12.75" customHeight="1">
      <c r="A4" s="229" t="s">
        <v>621</v>
      </c>
      <c r="B4" s="231" t="s">
        <v>620</v>
      </c>
      <c r="C4" s="211" t="s">
        <v>733</v>
      </c>
      <c r="D4" s="213" t="s">
        <v>672</v>
      </c>
      <c r="E4" s="214"/>
      <c r="F4" s="215"/>
      <c r="G4" s="213" t="s">
        <v>735</v>
      </c>
      <c r="H4" s="214"/>
      <c r="I4" s="216"/>
    </row>
    <row r="5" spans="1:9" ht="12.75" customHeight="1">
      <c r="A5" s="230"/>
      <c r="B5" s="232"/>
      <c r="C5" s="212"/>
      <c r="D5" s="147" t="s">
        <v>673</v>
      </c>
      <c r="E5" s="147" t="s">
        <v>674</v>
      </c>
      <c r="F5" s="147" t="s">
        <v>734</v>
      </c>
      <c r="G5" s="147" t="s">
        <v>673</v>
      </c>
      <c r="H5" s="147" t="s">
        <v>674</v>
      </c>
      <c r="I5" s="148" t="s">
        <v>734</v>
      </c>
    </row>
    <row r="6" spans="1:9" ht="12.75" customHeight="1">
      <c r="A6" s="5">
        <v>1</v>
      </c>
      <c r="B6" s="6" t="s">
        <v>635</v>
      </c>
      <c r="C6" s="6">
        <f>'2.5'!R6</f>
        <v>114535</v>
      </c>
      <c r="D6" s="6">
        <f>'1.6'!D6</f>
        <v>3091</v>
      </c>
      <c r="E6" s="6">
        <f>'1.6'!E6</f>
        <v>3736</v>
      </c>
      <c r="F6" s="6">
        <f>D6+E6</f>
        <v>6827</v>
      </c>
      <c r="G6" s="44">
        <f>C6/D6</f>
        <v>37.05435134260757</v>
      </c>
      <c r="H6" s="44">
        <f>C6/E6</f>
        <v>30.657119914346897</v>
      </c>
      <c r="I6" s="45">
        <f>C6/F6</f>
        <v>16.776768712465213</v>
      </c>
    </row>
    <row r="7" spans="1:9" ht="12.75" customHeight="1">
      <c r="A7" s="8">
        <v>2</v>
      </c>
      <c r="B7" s="9" t="s">
        <v>636</v>
      </c>
      <c r="C7" s="9">
        <f>'2.5'!R7</f>
        <v>79027</v>
      </c>
      <c r="D7" s="9">
        <f>'1.6'!D7</f>
        <v>1302</v>
      </c>
      <c r="E7" s="9">
        <f>'1.6'!E7</f>
        <v>2903</v>
      </c>
      <c r="F7" s="9">
        <f aca="true" t="shared" si="0" ref="F7:F35">D7+E7</f>
        <v>4205</v>
      </c>
      <c r="G7" s="46">
        <f aca="true" t="shared" si="1" ref="G7:G36">C7/D7</f>
        <v>60.696620583717355</v>
      </c>
      <c r="H7" s="46">
        <f aca="true" t="shared" si="2" ref="H7:H36">C7/E7</f>
        <v>27.222528418877022</v>
      </c>
      <c r="I7" s="47">
        <f aca="true" t="shared" si="3" ref="I7:I36">C7/F7</f>
        <v>18.793579072532697</v>
      </c>
    </row>
    <row r="8" spans="1:9" ht="12.75" customHeight="1">
      <c r="A8" s="8">
        <v>3</v>
      </c>
      <c r="B8" s="9" t="s">
        <v>637</v>
      </c>
      <c r="C8" s="9">
        <f>'2.5'!R8</f>
        <v>14249</v>
      </c>
      <c r="D8" s="9">
        <f>'1.6'!D8</f>
        <v>431</v>
      </c>
      <c r="E8" s="9">
        <f>'1.6'!E8</f>
        <v>497</v>
      </c>
      <c r="F8" s="9">
        <f t="shared" si="0"/>
        <v>928</v>
      </c>
      <c r="G8" s="46">
        <f t="shared" si="1"/>
        <v>33.06032482598608</v>
      </c>
      <c r="H8" s="46">
        <f t="shared" si="2"/>
        <v>28.670020120724345</v>
      </c>
      <c r="I8" s="47">
        <f t="shared" si="3"/>
        <v>15.354525862068966</v>
      </c>
    </row>
    <row r="9" spans="1:9" ht="12.75" customHeight="1">
      <c r="A9" s="8">
        <v>4</v>
      </c>
      <c r="B9" s="9" t="s">
        <v>609</v>
      </c>
      <c r="C9" s="9">
        <f>'2.5'!R9</f>
        <v>35258</v>
      </c>
      <c r="D9" s="9">
        <f>'1.6'!D9</f>
        <v>354</v>
      </c>
      <c r="E9" s="9">
        <f>'1.6'!E9</f>
        <v>1907</v>
      </c>
      <c r="F9" s="9">
        <f t="shared" si="0"/>
        <v>2261</v>
      </c>
      <c r="G9" s="46">
        <f t="shared" si="1"/>
        <v>99.59887005649718</v>
      </c>
      <c r="H9" s="46">
        <f t="shared" si="2"/>
        <v>18.488725747246985</v>
      </c>
      <c r="I9" s="47">
        <f t="shared" si="3"/>
        <v>15.593984962406015</v>
      </c>
    </row>
    <row r="10" spans="1:9" ht="12.75" customHeight="1">
      <c r="A10" s="8">
        <v>5</v>
      </c>
      <c r="B10" s="9" t="s">
        <v>610</v>
      </c>
      <c r="C10" s="9">
        <f>'2.5'!R10</f>
        <v>140560</v>
      </c>
      <c r="D10" s="9">
        <f>'1.6'!D10</f>
        <v>494</v>
      </c>
      <c r="E10" s="9">
        <f>'1.6'!E10</f>
        <v>6036</v>
      </c>
      <c r="F10" s="9">
        <f t="shared" si="0"/>
        <v>6530</v>
      </c>
      <c r="G10" s="46">
        <f t="shared" si="1"/>
        <v>284.5344129554656</v>
      </c>
      <c r="H10" s="46">
        <f t="shared" si="2"/>
        <v>23.286944996686547</v>
      </c>
      <c r="I10" s="47">
        <f t="shared" si="3"/>
        <v>21.525267993874426</v>
      </c>
    </row>
    <row r="11" spans="1:9" ht="12.75" customHeight="1">
      <c r="A11" s="8">
        <v>6</v>
      </c>
      <c r="B11" s="9" t="s">
        <v>638</v>
      </c>
      <c r="C11" s="9">
        <f>'2.5'!R11</f>
        <v>56301</v>
      </c>
      <c r="D11" s="9">
        <f>'1.6'!D11</f>
        <v>594</v>
      </c>
      <c r="E11" s="9">
        <f>'1.6'!E11</f>
        <v>3057</v>
      </c>
      <c r="F11" s="9">
        <f t="shared" si="0"/>
        <v>3651</v>
      </c>
      <c r="G11" s="46">
        <f t="shared" si="1"/>
        <v>94.78282828282828</v>
      </c>
      <c r="H11" s="46">
        <f t="shared" si="2"/>
        <v>18.417075564278704</v>
      </c>
      <c r="I11" s="47">
        <f t="shared" si="3"/>
        <v>15.420706655710765</v>
      </c>
    </row>
    <row r="12" spans="1:9" ht="12.75" customHeight="1">
      <c r="A12" s="140">
        <v>7</v>
      </c>
      <c r="B12" s="141" t="s">
        <v>611</v>
      </c>
      <c r="C12" s="141">
        <f>'2.5'!R12</f>
        <v>12765</v>
      </c>
      <c r="D12" s="141">
        <f>'1.6'!D12</f>
        <v>442</v>
      </c>
      <c r="E12" s="141">
        <f>'1.6'!E12</f>
        <v>488</v>
      </c>
      <c r="F12" s="141">
        <f t="shared" si="0"/>
        <v>930</v>
      </c>
      <c r="G12" s="46">
        <f t="shared" si="1"/>
        <v>28.880090497737555</v>
      </c>
      <c r="H12" s="46">
        <f t="shared" si="2"/>
        <v>26.1577868852459</v>
      </c>
      <c r="I12" s="47">
        <f t="shared" si="3"/>
        <v>13.725806451612904</v>
      </c>
    </row>
    <row r="13" spans="1:9" ht="12.75" customHeight="1">
      <c r="A13" s="8">
        <v>8</v>
      </c>
      <c r="B13" s="9" t="s">
        <v>612</v>
      </c>
      <c r="C13" s="9">
        <f>'2.5'!R13</f>
        <v>82502</v>
      </c>
      <c r="D13" s="9">
        <f>'1.6'!D13</f>
        <v>699</v>
      </c>
      <c r="E13" s="9">
        <f>'1.6'!E13</f>
        <v>4828</v>
      </c>
      <c r="F13" s="9">
        <f t="shared" si="0"/>
        <v>5527</v>
      </c>
      <c r="G13" s="46">
        <f t="shared" si="1"/>
        <v>118.02861230329042</v>
      </c>
      <c r="H13" s="46">
        <f t="shared" si="2"/>
        <v>17.08823529411765</v>
      </c>
      <c r="I13" s="47">
        <f t="shared" si="3"/>
        <v>14.927085218020625</v>
      </c>
    </row>
    <row r="14" spans="1:9" ht="12.75" customHeight="1">
      <c r="A14" s="8">
        <v>9</v>
      </c>
      <c r="B14" s="9" t="s">
        <v>639</v>
      </c>
      <c r="C14" s="9">
        <f>'2.5'!R14</f>
        <v>4701</v>
      </c>
      <c r="D14" s="9">
        <f>'1.6'!D14</f>
        <v>84</v>
      </c>
      <c r="E14" s="9">
        <f>'1.6'!E14</f>
        <v>249</v>
      </c>
      <c r="F14" s="9">
        <f t="shared" si="0"/>
        <v>333</v>
      </c>
      <c r="G14" s="46">
        <f t="shared" si="1"/>
        <v>55.964285714285715</v>
      </c>
      <c r="H14" s="46">
        <f t="shared" si="2"/>
        <v>18.879518072289155</v>
      </c>
      <c r="I14" s="47">
        <f t="shared" si="3"/>
        <v>14.117117117117116</v>
      </c>
    </row>
    <row r="15" spans="1:9" ht="12.75" customHeight="1">
      <c r="A15" s="8">
        <v>10</v>
      </c>
      <c r="B15" s="9" t="s">
        <v>613</v>
      </c>
      <c r="C15" s="9">
        <f>'2.5'!R15</f>
        <v>94960</v>
      </c>
      <c r="D15" s="9">
        <f>'1.6'!D15</f>
        <v>385</v>
      </c>
      <c r="E15" s="9">
        <f>'1.6'!E15</f>
        <v>4555</v>
      </c>
      <c r="F15" s="9">
        <f t="shared" si="0"/>
        <v>4940</v>
      </c>
      <c r="G15" s="46">
        <f t="shared" si="1"/>
        <v>246.64935064935065</v>
      </c>
      <c r="H15" s="46">
        <f t="shared" si="2"/>
        <v>20.847420417124038</v>
      </c>
      <c r="I15" s="47">
        <f t="shared" si="3"/>
        <v>19.222672064777328</v>
      </c>
    </row>
    <row r="16" spans="1:9" ht="12.75" customHeight="1">
      <c r="A16" s="8">
        <v>11</v>
      </c>
      <c r="B16" s="9" t="s">
        <v>640</v>
      </c>
      <c r="C16" s="9">
        <f>'2.5'!R16</f>
        <v>469959</v>
      </c>
      <c r="D16" s="9">
        <f>'1.6'!D16</f>
        <v>3372</v>
      </c>
      <c r="E16" s="9">
        <f>'1.6'!E16</f>
        <v>18192</v>
      </c>
      <c r="F16" s="9">
        <f t="shared" si="0"/>
        <v>21564</v>
      </c>
      <c r="G16" s="46">
        <f t="shared" si="1"/>
        <v>139.37099644128114</v>
      </c>
      <c r="H16" s="46">
        <f t="shared" si="2"/>
        <v>25.833278364116094</v>
      </c>
      <c r="I16" s="47">
        <f t="shared" si="3"/>
        <v>21.79368391764051</v>
      </c>
    </row>
    <row r="17" spans="1:9" ht="12.75" customHeight="1">
      <c r="A17" s="8">
        <v>12</v>
      </c>
      <c r="B17" s="9" t="s">
        <v>641</v>
      </c>
      <c r="C17" s="9">
        <f>'2.5'!R17</f>
        <v>522081</v>
      </c>
      <c r="D17" s="9">
        <f>'1.6'!D17</f>
        <v>8789</v>
      </c>
      <c r="E17" s="9">
        <f>'1.6'!E17</f>
        <v>22904</v>
      </c>
      <c r="F17" s="9">
        <f t="shared" si="0"/>
        <v>31693</v>
      </c>
      <c r="G17" s="46">
        <f t="shared" si="1"/>
        <v>59.40163841165093</v>
      </c>
      <c r="H17" s="46">
        <f t="shared" si="2"/>
        <v>22.79431540342298</v>
      </c>
      <c r="I17" s="47">
        <f t="shared" si="3"/>
        <v>16.473069763039156</v>
      </c>
    </row>
    <row r="18" spans="1:9" ht="12.75" customHeight="1">
      <c r="A18" s="8">
        <v>13</v>
      </c>
      <c r="B18" s="9" t="s">
        <v>642</v>
      </c>
      <c r="C18" s="9">
        <f>'2.5'!R18</f>
        <v>11074</v>
      </c>
      <c r="D18" s="9">
        <f>'1.6'!D18</f>
        <v>818</v>
      </c>
      <c r="E18" s="9">
        <f>'1.6'!E18</f>
        <v>487</v>
      </c>
      <c r="F18" s="9">
        <f t="shared" si="0"/>
        <v>1305</v>
      </c>
      <c r="G18" s="46">
        <f t="shared" si="1"/>
        <v>13.537897310513447</v>
      </c>
      <c r="H18" s="46">
        <f t="shared" si="2"/>
        <v>22.739219712525667</v>
      </c>
      <c r="I18" s="47">
        <f t="shared" si="3"/>
        <v>8.485823754789273</v>
      </c>
    </row>
    <row r="19" spans="1:9" ht="12.75" customHeight="1">
      <c r="A19" s="161">
        <v>14</v>
      </c>
      <c r="B19" s="162" t="s">
        <v>643</v>
      </c>
      <c r="C19" s="162">
        <f>'2.5'!R19</f>
        <v>1027675</v>
      </c>
      <c r="D19" s="162">
        <f>'1.6'!D19</f>
        <v>6152</v>
      </c>
      <c r="E19" s="162">
        <f>'1.6'!E19</f>
        <v>69440</v>
      </c>
      <c r="F19" s="162">
        <f t="shared" si="0"/>
        <v>75592</v>
      </c>
      <c r="G19" s="164">
        <f t="shared" si="1"/>
        <v>167.04730169050714</v>
      </c>
      <c r="H19" s="164">
        <f t="shared" si="2"/>
        <v>14.799467165898617</v>
      </c>
      <c r="I19" s="165">
        <f t="shared" si="3"/>
        <v>13.595023282887079</v>
      </c>
    </row>
    <row r="20" spans="1:9" ht="12.75" customHeight="1">
      <c r="A20" s="8">
        <v>15</v>
      </c>
      <c r="B20" s="9" t="s">
        <v>614</v>
      </c>
      <c r="C20" s="9">
        <f>'2.5'!R20</f>
        <v>134837</v>
      </c>
      <c r="D20" s="9">
        <f>'1.6'!D20</f>
        <v>803</v>
      </c>
      <c r="E20" s="9">
        <f>'1.6'!E20</f>
        <v>5809</v>
      </c>
      <c r="F20" s="9">
        <f t="shared" si="0"/>
        <v>6612</v>
      </c>
      <c r="G20" s="46">
        <f t="shared" si="1"/>
        <v>167.91656288916562</v>
      </c>
      <c r="H20" s="46">
        <f t="shared" si="2"/>
        <v>23.211740402823207</v>
      </c>
      <c r="I20" s="47">
        <f t="shared" si="3"/>
        <v>20.392770719903208</v>
      </c>
    </row>
    <row r="21" spans="1:9" ht="12.75" customHeight="1">
      <c r="A21" s="8">
        <v>16</v>
      </c>
      <c r="B21" s="9" t="s">
        <v>615</v>
      </c>
      <c r="C21" s="9">
        <f>'2.5'!R21</f>
        <v>7130</v>
      </c>
      <c r="D21" s="9">
        <f>'1.6'!D21</f>
        <v>82</v>
      </c>
      <c r="E21" s="9">
        <f>'1.6'!E21</f>
        <v>374</v>
      </c>
      <c r="F21" s="9">
        <f t="shared" si="0"/>
        <v>456</v>
      </c>
      <c r="G21" s="46">
        <f t="shared" si="1"/>
        <v>86.95121951219512</v>
      </c>
      <c r="H21" s="46">
        <f t="shared" si="2"/>
        <v>19.06417112299465</v>
      </c>
      <c r="I21" s="47">
        <f t="shared" si="3"/>
        <v>15.635964912280702</v>
      </c>
    </row>
    <row r="22" spans="1:9" ht="12.75" customHeight="1">
      <c r="A22" s="8">
        <v>17</v>
      </c>
      <c r="B22" s="9" t="s">
        <v>644</v>
      </c>
      <c r="C22" s="9">
        <f>'2.5'!R22</f>
        <v>61855</v>
      </c>
      <c r="D22" s="9">
        <f>'1.6'!D22</f>
        <v>757</v>
      </c>
      <c r="E22" s="9">
        <f>'1.6'!E22</f>
        <v>4936</v>
      </c>
      <c r="F22" s="9">
        <f t="shared" si="0"/>
        <v>5693</v>
      </c>
      <c r="G22" s="46">
        <f t="shared" si="1"/>
        <v>81.7107001321004</v>
      </c>
      <c r="H22" s="46">
        <f t="shared" si="2"/>
        <v>12.531401944894652</v>
      </c>
      <c r="I22" s="47">
        <f t="shared" si="3"/>
        <v>10.865097488143334</v>
      </c>
    </row>
    <row r="23" spans="1:9" ht="12.75" customHeight="1">
      <c r="A23" s="8">
        <v>18</v>
      </c>
      <c r="B23" s="9" t="s">
        <v>645</v>
      </c>
      <c r="C23" s="9">
        <f>'2.5'!R23</f>
        <v>12433</v>
      </c>
      <c r="D23" s="9">
        <f>'1.6'!D23</f>
        <v>273</v>
      </c>
      <c r="E23" s="9">
        <f>'1.6'!E23</f>
        <v>558</v>
      </c>
      <c r="F23" s="9">
        <f t="shared" si="0"/>
        <v>831</v>
      </c>
      <c r="G23" s="46">
        <f t="shared" si="1"/>
        <v>45.54212454212454</v>
      </c>
      <c r="H23" s="46">
        <f t="shared" si="2"/>
        <v>22.281362007168457</v>
      </c>
      <c r="I23" s="47">
        <f t="shared" si="3"/>
        <v>14.961492178098677</v>
      </c>
    </row>
    <row r="24" spans="1:9" ht="12.75" customHeight="1">
      <c r="A24" s="8">
        <v>19</v>
      </c>
      <c r="B24" s="9" t="s">
        <v>646</v>
      </c>
      <c r="C24" s="9">
        <f>'2.5'!R24</f>
        <v>32225</v>
      </c>
      <c r="D24" s="9">
        <f>'1.6'!D24</f>
        <v>547</v>
      </c>
      <c r="E24" s="9">
        <f>'1.6'!E24</f>
        <v>1881</v>
      </c>
      <c r="F24" s="9">
        <f t="shared" si="0"/>
        <v>2428</v>
      </c>
      <c r="G24" s="46">
        <f t="shared" si="1"/>
        <v>58.912248628884825</v>
      </c>
      <c r="H24" s="46">
        <f t="shared" si="2"/>
        <v>17.13184476342371</v>
      </c>
      <c r="I24" s="47">
        <f t="shared" si="3"/>
        <v>13.272240527182866</v>
      </c>
    </row>
    <row r="25" spans="1:9" ht="12.75" customHeight="1">
      <c r="A25" s="8">
        <v>20</v>
      </c>
      <c r="B25" s="9" t="s">
        <v>647</v>
      </c>
      <c r="C25" s="9">
        <f>'2.5'!R25</f>
        <v>27982</v>
      </c>
      <c r="D25" s="9">
        <f>'1.6'!D25</f>
        <v>390</v>
      </c>
      <c r="E25" s="9">
        <f>'1.6'!E25</f>
        <v>1140</v>
      </c>
      <c r="F25" s="9">
        <f t="shared" si="0"/>
        <v>1530</v>
      </c>
      <c r="G25" s="46">
        <f t="shared" si="1"/>
        <v>71.74871794871795</v>
      </c>
      <c r="H25" s="46">
        <f t="shared" si="2"/>
        <v>24.54561403508772</v>
      </c>
      <c r="I25" s="47">
        <f t="shared" si="3"/>
        <v>18.288888888888888</v>
      </c>
    </row>
    <row r="26" spans="1:9" ht="12.75" customHeight="1">
      <c r="A26" s="8">
        <v>21</v>
      </c>
      <c r="B26" s="9" t="s">
        <v>648</v>
      </c>
      <c r="C26" s="9">
        <f>'2.5'!R26</f>
        <v>72186</v>
      </c>
      <c r="D26" s="9">
        <f>'1.6'!D26</f>
        <v>999</v>
      </c>
      <c r="E26" s="9">
        <f>'1.6'!E26</f>
        <v>3926</v>
      </c>
      <c r="F26" s="9">
        <f t="shared" si="0"/>
        <v>4925</v>
      </c>
      <c r="G26" s="46">
        <f t="shared" si="1"/>
        <v>72.25825825825825</v>
      </c>
      <c r="H26" s="46">
        <f t="shared" si="2"/>
        <v>18.38665308201732</v>
      </c>
      <c r="I26" s="47">
        <f t="shared" si="3"/>
        <v>14.657055837563451</v>
      </c>
    </row>
    <row r="27" spans="1:9" ht="12.75" customHeight="1">
      <c r="A27" s="8">
        <v>22</v>
      </c>
      <c r="B27" s="9" t="s">
        <v>649</v>
      </c>
      <c r="C27" s="9">
        <f>'2.5'!R27</f>
        <v>11629</v>
      </c>
      <c r="D27" s="9">
        <f>'1.6'!D27</f>
        <v>154</v>
      </c>
      <c r="E27" s="9">
        <f>'1.6'!E27</f>
        <v>623</v>
      </c>
      <c r="F27" s="9">
        <f t="shared" si="0"/>
        <v>777</v>
      </c>
      <c r="G27" s="46">
        <f t="shared" si="1"/>
        <v>75.51298701298701</v>
      </c>
      <c r="H27" s="46">
        <f t="shared" si="2"/>
        <v>18.6661316211878</v>
      </c>
      <c r="I27" s="47">
        <f t="shared" si="3"/>
        <v>14.966537966537967</v>
      </c>
    </row>
    <row r="28" spans="1:9" ht="12.75" customHeight="1">
      <c r="A28" s="8">
        <v>23</v>
      </c>
      <c r="B28" s="9" t="s">
        <v>650</v>
      </c>
      <c r="C28" s="9">
        <f>'2.5'!R28</f>
        <v>4108</v>
      </c>
      <c r="D28" s="9">
        <f>'1.6'!D28</f>
        <v>98</v>
      </c>
      <c r="E28" s="9">
        <f>'1.6'!E28</f>
        <v>194</v>
      </c>
      <c r="F28" s="9">
        <f t="shared" si="0"/>
        <v>292</v>
      </c>
      <c r="G28" s="46">
        <f t="shared" si="1"/>
        <v>41.91836734693877</v>
      </c>
      <c r="H28" s="46">
        <f t="shared" si="2"/>
        <v>21.175257731958762</v>
      </c>
      <c r="I28" s="47">
        <f t="shared" si="3"/>
        <v>14.068493150684931</v>
      </c>
    </row>
    <row r="29" spans="1:9" ht="12.75" customHeight="1">
      <c r="A29" s="8">
        <v>24</v>
      </c>
      <c r="B29" s="9" t="s">
        <v>651</v>
      </c>
      <c r="C29" s="9">
        <f>'2.5'!R29</f>
        <v>7691</v>
      </c>
      <c r="D29" s="9">
        <f>'1.6'!D29</f>
        <v>289</v>
      </c>
      <c r="E29" s="9">
        <f>'1.6'!E29</f>
        <v>226</v>
      </c>
      <c r="F29" s="9">
        <f t="shared" si="0"/>
        <v>515</v>
      </c>
      <c r="G29" s="46">
        <f t="shared" si="1"/>
        <v>26.612456747404845</v>
      </c>
      <c r="H29" s="46">
        <f t="shared" si="2"/>
        <v>34.030973451327434</v>
      </c>
      <c r="I29" s="47">
        <f t="shared" si="3"/>
        <v>14.933980582524272</v>
      </c>
    </row>
    <row r="30" spans="1:9" ht="12.75" customHeight="1">
      <c r="A30" s="8">
        <v>25</v>
      </c>
      <c r="B30" s="9" t="s">
        <v>652</v>
      </c>
      <c r="C30" s="9">
        <f>'2.5'!R30</f>
        <v>61473</v>
      </c>
      <c r="D30" s="9">
        <f>'1.6'!D30</f>
        <v>1590</v>
      </c>
      <c r="E30" s="9">
        <f>'1.6'!E30</f>
        <v>2609</v>
      </c>
      <c r="F30" s="9">
        <f t="shared" si="0"/>
        <v>4199</v>
      </c>
      <c r="G30" s="46">
        <f t="shared" si="1"/>
        <v>38.66226415094339</v>
      </c>
      <c r="H30" s="46">
        <f t="shared" si="2"/>
        <v>23.561901111536987</v>
      </c>
      <c r="I30" s="47">
        <f t="shared" si="3"/>
        <v>14.639914265301263</v>
      </c>
    </row>
    <row r="31" spans="1:9" ht="12.75" customHeight="1">
      <c r="A31" s="8">
        <v>26</v>
      </c>
      <c r="B31" s="9" t="s">
        <v>653</v>
      </c>
      <c r="C31" s="9">
        <f>'2.5'!R31</f>
        <v>7617</v>
      </c>
      <c r="D31" s="9">
        <f>'1.6'!D31</f>
        <v>210</v>
      </c>
      <c r="E31" s="9">
        <f>'1.6'!E31</f>
        <v>333</v>
      </c>
      <c r="F31" s="9">
        <f t="shared" si="0"/>
        <v>543</v>
      </c>
      <c r="G31" s="46">
        <f t="shared" si="1"/>
        <v>36.27142857142857</v>
      </c>
      <c r="H31" s="46">
        <f t="shared" si="2"/>
        <v>22.873873873873872</v>
      </c>
      <c r="I31" s="47">
        <f t="shared" si="3"/>
        <v>14.027624309392266</v>
      </c>
    </row>
    <row r="32" spans="1:9" ht="12.75" customHeight="1">
      <c r="A32" s="8">
        <v>27</v>
      </c>
      <c r="B32" s="9" t="s">
        <v>616</v>
      </c>
      <c r="C32" s="9">
        <f>'2.5'!R32</f>
        <v>4127</v>
      </c>
      <c r="D32" s="9">
        <f>'1.6'!D32</f>
        <v>146</v>
      </c>
      <c r="E32" s="9">
        <f>'1.6'!E32</f>
        <v>163</v>
      </c>
      <c r="F32" s="9">
        <f t="shared" si="0"/>
        <v>309</v>
      </c>
      <c r="G32" s="46">
        <f t="shared" si="1"/>
        <v>28.267123287671232</v>
      </c>
      <c r="H32" s="46">
        <f t="shared" si="2"/>
        <v>25.319018404907975</v>
      </c>
      <c r="I32" s="47">
        <f t="shared" si="3"/>
        <v>13.35598705501618</v>
      </c>
    </row>
    <row r="33" spans="1:9" ht="12.75" customHeight="1">
      <c r="A33" s="8">
        <v>28</v>
      </c>
      <c r="B33" s="9" t="s">
        <v>617</v>
      </c>
      <c r="C33" s="9">
        <f>'2.5'!R33</f>
        <v>9790</v>
      </c>
      <c r="D33" s="9">
        <f>'1.6'!D33</f>
        <v>202</v>
      </c>
      <c r="E33" s="9">
        <f>'1.6'!E33</f>
        <v>322</v>
      </c>
      <c r="F33" s="9">
        <f t="shared" si="0"/>
        <v>524</v>
      </c>
      <c r="G33" s="46">
        <f t="shared" si="1"/>
        <v>48.46534653465346</v>
      </c>
      <c r="H33" s="46">
        <f t="shared" si="2"/>
        <v>30.403726708074533</v>
      </c>
      <c r="I33" s="47">
        <f t="shared" si="3"/>
        <v>18.68320610687023</v>
      </c>
    </row>
    <row r="34" spans="1:9" ht="12.75" customHeight="1">
      <c r="A34" s="8">
        <v>29</v>
      </c>
      <c r="B34" s="9" t="s">
        <v>618</v>
      </c>
      <c r="C34" s="9">
        <f>'2.5'!R34</f>
        <v>6666</v>
      </c>
      <c r="D34" s="9">
        <f>'1.6'!D34</f>
        <v>180</v>
      </c>
      <c r="E34" s="9">
        <f>'1.6'!E34</f>
        <v>149</v>
      </c>
      <c r="F34" s="9">
        <f t="shared" si="0"/>
        <v>329</v>
      </c>
      <c r="G34" s="46">
        <f t="shared" si="1"/>
        <v>37.03333333333333</v>
      </c>
      <c r="H34" s="46">
        <f t="shared" si="2"/>
        <v>44.738255033557046</v>
      </c>
      <c r="I34" s="47">
        <f t="shared" si="3"/>
        <v>20.26139817629179</v>
      </c>
    </row>
    <row r="35" spans="1:9" ht="12.75" customHeight="1">
      <c r="A35" s="11">
        <v>30</v>
      </c>
      <c r="B35" s="12" t="s">
        <v>619</v>
      </c>
      <c r="C35" s="12">
        <f>'2.5'!R35</f>
        <v>4540</v>
      </c>
      <c r="D35" s="12">
        <f>'1.6'!D35</f>
        <v>186</v>
      </c>
      <c r="E35" s="12">
        <f>'1.6'!E35</f>
        <v>124</v>
      </c>
      <c r="F35" s="12">
        <f t="shared" si="0"/>
        <v>310</v>
      </c>
      <c r="G35" s="48">
        <f t="shared" si="1"/>
        <v>24.408602150537636</v>
      </c>
      <c r="H35" s="48">
        <f t="shared" si="2"/>
        <v>36.61290322580645</v>
      </c>
      <c r="I35" s="49">
        <f t="shared" si="3"/>
        <v>14.64516129032258</v>
      </c>
    </row>
    <row r="36" spans="1:9" ht="12.75" customHeight="1">
      <c r="A36" s="227" t="s">
        <v>625</v>
      </c>
      <c r="B36" s="228"/>
      <c r="C36" s="143">
        <f>SUM(C6:C35)</f>
        <v>3131936</v>
      </c>
      <c r="D36" s="143">
        <f>SUM(D6:D35)</f>
        <v>33913</v>
      </c>
      <c r="E36" s="143">
        <f>SUM(E6:E35)</f>
        <v>162646</v>
      </c>
      <c r="F36" s="143">
        <f>SUM(F6:F35)</f>
        <v>196559</v>
      </c>
      <c r="G36" s="149">
        <f t="shared" si="1"/>
        <v>92.35207737445818</v>
      </c>
      <c r="H36" s="149">
        <f t="shared" si="2"/>
        <v>19.256151396283954</v>
      </c>
      <c r="I36" s="150">
        <f t="shared" si="3"/>
        <v>15.933821397137756</v>
      </c>
    </row>
    <row r="37" spans="1:9" ht="12.75" customHeight="1">
      <c r="A37" s="26"/>
      <c r="B37" s="26"/>
      <c r="C37" s="27"/>
      <c r="D37" s="27"/>
      <c r="E37" s="27"/>
      <c r="F37" s="27"/>
      <c r="G37" s="50"/>
      <c r="H37" s="50"/>
      <c r="I37" s="50"/>
    </row>
    <row r="38" ht="3.75" customHeight="1"/>
    <row r="39" spans="1:9" ht="12.75" customHeight="1">
      <c r="A39" s="223" t="s">
        <v>654</v>
      </c>
      <c r="B39" s="224"/>
      <c r="C39" s="217" t="s">
        <v>733</v>
      </c>
      <c r="D39" s="219" t="s">
        <v>672</v>
      </c>
      <c r="E39" s="220"/>
      <c r="F39" s="221"/>
      <c r="G39" s="219" t="s">
        <v>735</v>
      </c>
      <c r="H39" s="220"/>
      <c r="I39" s="222"/>
    </row>
    <row r="40" spans="1:9" ht="12.75" customHeight="1">
      <c r="A40" s="225"/>
      <c r="B40" s="226"/>
      <c r="C40" s="218"/>
      <c r="D40" s="153" t="s">
        <v>673</v>
      </c>
      <c r="E40" s="153" t="s">
        <v>674</v>
      </c>
      <c r="F40" s="153" t="s">
        <v>734</v>
      </c>
      <c r="G40" s="153" t="s">
        <v>673</v>
      </c>
      <c r="H40" s="153" t="s">
        <v>674</v>
      </c>
      <c r="I40" s="154" t="s">
        <v>734</v>
      </c>
    </row>
    <row r="41" spans="1:9" ht="12.75" customHeight="1">
      <c r="A41" s="201" t="s">
        <v>626</v>
      </c>
      <c r="B41" s="202"/>
      <c r="C41" s="6">
        <f>'2.5'!R41</f>
        <v>302811</v>
      </c>
      <c r="D41" s="6">
        <f>'1.6'!D41</f>
        <v>10720</v>
      </c>
      <c r="E41" s="6">
        <f>'1.6'!E41</f>
        <v>8057</v>
      </c>
      <c r="F41" s="6">
        <f>D41+E41</f>
        <v>18777</v>
      </c>
      <c r="G41" s="20">
        <f>C41/D41</f>
        <v>28.247294776119404</v>
      </c>
      <c r="H41" s="20">
        <f>C41/E41</f>
        <v>37.58359190765794</v>
      </c>
      <c r="I41" s="21">
        <f>C41/F41</f>
        <v>16.12669755552005</v>
      </c>
    </row>
    <row r="42" spans="1:9" ht="12.75" customHeight="1">
      <c r="A42" s="207" t="s">
        <v>655</v>
      </c>
      <c r="B42" s="208"/>
      <c r="C42" s="12">
        <f>'2.5'!R42</f>
        <v>2829125</v>
      </c>
      <c r="D42" s="12">
        <f>'1.6'!D42</f>
        <v>23193</v>
      </c>
      <c r="E42" s="12">
        <f>'1.6'!E42</f>
        <v>154589</v>
      </c>
      <c r="F42" s="12">
        <f>D42+E42</f>
        <v>177782</v>
      </c>
      <c r="G42" s="24">
        <f>C42/D42</f>
        <v>121.98184797137067</v>
      </c>
      <c r="H42" s="24">
        <f>C42/E42</f>
        <v>18.300946380402227</v>
      </c>
      <c r="I42" s="25">
        <f>C42/F42</f>
        <v>15.913450180558211</v>
      </c>
    </row>
  </sheetData>
  <mergeCells count="12">
    <mergeCell ref="A42:B42"/>
    <mergeCell ref="A39:B40"/>
    <mergeCell ref="A36:B36"/>
    <mergeCell ref="A4:A5"/>
    <mergeCell ref="B4:B5"/>
    <mergeCell ref="A41:B41"/>
    <mergeCell ref="C4:C5"/>
    <mergeCell ref="D4:F4"/>
    <mergeCell ref="G4:I4"/>
    <mergeCell ref="C39:C40"/>
    <mergeCell ref="D39:F39"/>
    <mergeCell ref="G39:I39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F36" sqref="A4:F3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421875" style="4" customWidth="1"/>
    <col min="4" max="6" width="6.28125" style="4" customWidth="1"/>
    <col min="7" max="7" width="5.28125" style="4" customWidth="1"/>
    <col min="8" max="8" width="6.28125" style="4" customWidth="1"/>
    <col min="9" max="9" width="5.28125" style="4" customWidth="1"/>
    <col min="10" max="16384" width="9.140625" style="4" customWidth="1"/>
  </cols>
  <sheetData>
    <row r="1" spans="1:2" ht="12.75" customHeight="1">
      <c r="A1" s="1" t="s">
        <v>736</v>
      </c>
      <c r="B1" s="1" t="s">
        <v>732</v>
      </c>
    </row>
    <row r="2" spans="1:2" ht="12.75" customHeight="1">
      <c r="A2" s="1"/>
      <c r="B2" s="1" t="s">
        <v>668</v>
      </c>
    </row>
    <row r="3" ht="3.75" customHeight="1">
      <c r="A3" s="3"/>
    </row>
    <row r="4" spans="1:9" ht="12.75" customHeight="1">
      <c r="A4" s="229" t="s">
        <v>621</v>
      </c>
      <c r="B4" s="231" t="s">
        <v>620</v>
      </c>
      <c r="C4" s="211" t="s">
        <v>733</v>
      </c>
      <c r="D4" s="213" t="s">
        <v>672</v>
      </c>
      <c r="E4" s="214"/>
      <c r="F4" s="215"/>
      <c r="G4" s="213" t="s">
        <v>735</v>
      </c>
      <c r="H4" s="214"/>
      <c r="I4" s="216"/>
    </row>
    <row r="5" spans="1:9" ht="12.75" customHeight="1">
      <c r="A5" s="230"/>
      <c r="B5" s="232"/>
      <c r="C5" s="212"/>
      <c r="D5" s="147" t="s">
        <v>673</v>
      </c>
      <c r="E5" s="147" t="s">
        <v>674</v>
      </c>
      <c r="F5" s="147" t="s">
        <v>734</v>
      </c>
      <c r="G5" s="147" t="s">
        <v>673</v>
      </c>
      <c r="H5" s="147" t="s">
        <v>674</v>
      </c>
      <c r="I5" s="148" t="s">
        <v>734</v>
      </c>
    </row>
    <row r="6" spans="1:9" ht="12.75" customHeight="1">
      <c r="A6" s="5">
        <v>1</v>
      </c>
      <c r="B6" s="6" t="s">
        <v>635</v>
      </c>
      <c r="C6" s="6">
        <f>'2.6'!I6</f>
        <v>62554</v>
      </c>
      <c r="D6" s="6">
        <f>'1.7'!D6</f>
        <v>1915</v>
      </c>
      <c r="E6" s="6">
        <f>'1.7'!E6</f>
        <v>2983</v>
      </c>
      <c r="F6" s="6">
        <f>D6+E6</f>
        <v>4898</v>
      </c>
      <c r="G6" s="44">
        <f aca="true" t="shared" si="0" ref="G6:G36">C6/D6</f>
        <v>32.66527415143603</v>
      </c>
      <c r="H6" s="44">
        <f aca="true" t="shared" si="1" ref="H6:H36">C6/E6</f>
        <v>20.970164264163593</v>
      </c>
      <c r="I6" s="45">
        <f aca="true" t="shared" si="2" ref="I6:I36">C6/F6</f>
        <v>12.771335238873009</v>
      </c>
    </row>
    <row r="7" spans="1:9" ht="12.75" customHeight="1">
      <c r="A7" s="8">
        <v>2</v>
      </c>
      <c r="B7" s="9" t="s">
        <v>636</v>
      </c>
      <c r="C7" s="9">
        <f>'2.6'!I7</f>
        <v>149414</v>
      </c>
      <c r="D7" s="9">
        <f>'1.7'!D7</f>
        <v>996</v>
      </c>
      <c r="E7" s="9">
        <f>'1.7'!E7</f>
        <v>11454</v>
      </c>
      <c r="F7" s="9">
        <f aca="true" t="shared" si="3" ref="F7:F35">D7+E7</f>
        <v>12450</v>
      </c>
      <c r="G7" s="46">
        <f t="shared" si="0"/>
        <v>150.0140562248996</v>
      </c>
      <c r="H7" s="46">
        <f t="shared" si="1"/>
        <v>13.044700541295617</v>
      </c>
      <c r="I7" s="47">
        <f t="shared" si="2"/>
        <v>12.001124497991968</v>
      </c>
    </row>
    <row r="8" spans="1:9" ht="12.75" customHeight="1">
      <c r="A8" s="8">
        <v>3</v>
      </c>
      <c r="B8" s="9" t="s">
        <v>637</v>
      </c>
      <c r="C8" s="9">
        <f>'2.6'!I8</f>
        <v>61389</v>
      </c>
      <c r="D8" s="9">
        <f>'1.7'!D8</f>
        <v>1421</v>
      </c>
      <c r="E8" s="9">
        <f>'1.7'!E8</f>
        <v>5064</v>
      </c>
      <c r="F8" s="9">
        <f t="shared" si="3"/>
        <v>6485</v>
      </c>
      <c r="G8" s="46">
        <f t="shared" si="0"/>
        <v>43.20126671358199</v>
      </c>
      <c r="H8" s="46">
        <f t="shared" si="1"/>
        <v>12.122630331753555</v>
      </c>
      <c r="I8" s="47">
        <f t="shared" si="2"/>
        <v>9.466306861989207</v>
      </c>
    </row>
    <row r="9" spans="1:9" ht="12.75" customHeight="1">
      <c r="A9" s="8">
        <v>4</v>
      </c>
      <c r="B9" s="9" t="s">
        <v>609</v>
      </c>
      <c r="C9" s="9">
        <f>'2.6'!I9</f>
        <v>61052</v>
      </c>
      <c r="D9" s="9">
        <f>'1.7'!D9</f>
        <v>587</v>
      </c>
      <c r="E9" s="9">
        <f>'1.7'!E9</f>
        <v>5420</v>
      </c>
      <c r="F9" s="9">
        <f t="shared" si="3"/>
        <v>6007</v>
      </c>
      <c r="G9" s="46">
        <f t="shared" si="0"/>
        <v>104.00681431005111</v>
      </c>
      <c r="H9" s="46">
        <f t="shared" si="1"/>
        <v>11.264206642066421</v>
      </c>
      <c r="I9" s="47">
        <f t="shared" si="2"/>
        <v>10.163475944731147</v>
      </c>
    </row>
    <row r="10" spans="1:9" ht="12.75" customHeight="1">
      <c r="A10" s="8">
        <v>5</v>
      </c>
      <c r="B10" s="9" t="s">
        <v>610</v>
      </c>
      <c r="C10" s="9">
        <f>'2.6'!I10</f>
        <v>32193</v>
      </c>
      <c r="D10" s="9">
        <f>'1.7'!D10</f>
        <v>597</v>
      </c>
      <c r="E10" s="9">
        <f>'1.7'!E10</f>
        <v>2694</v>
      </c>
      <c r="F10" s="9">
        <f t="shared" si="3"/>
        <v>3291</v>
      </c>
      <c r="G10" s="46">
        <f t="shared" si="0"/>
        <v>53.92462311557789</v>
      </c>
      <c r="H10" s="46">
        <f t="shared" si="1"/>
        <v>11.949888641425389</v>
      </c>
      <c r="I10" s="47">
        <f t="shared" si="2"/>
        <v>9.782133090246125</v>
      </c>
    </row>
    <row r="11" spans="1:9" ht="12.75" customHeight="1">
      <c r="A11" s="8">
        <v>6</v>
      </c>
      <c r="B11" s="9" t="s">
        <v>638</v>
      </c>
      <c r="C11" s="9">
        <f>'2.6'!I11</f>
        <v>51259</v>
      </c>
      <c r="D11" s="9">
        <f>'1.7'!D11</f>
        <v>604</v>
      </c>
      <c r="E11" s="9">
        <f>'1.7'!E11</f>
        <v>4521</v>
      </c>
      <c r="F11" s="9">
        <f t="shared" si="3"/>
        <v>5125</v>
      </c>
      <c r="G11" s="46">
        <f t="shared" si="0"/>
        <v>84.8658940397351</v>
      </c>
      <c r="H11" s="46">
        <f t="shared" si="1"/>
        <v>11.337978323379783</v>
      </c>
      <c r="I11" s="47">
        <f t="shared" si="2"/>
        <v>10.001756097560975</v>
      </c>
    </row>
    <row r="12" spans="1:9" ht="12.75" customHeight="1">
      <c r="A12" s="140">
        <v>7</v>
      </c>
      <c r="B12" s="141" t="s">
        <v>611</v>
      </c>
      <c r="C12" s="141">
        <f>'2.6'!I12</f>
        <v>9503</v>
      </c>
      <c r="D12" s="141">
        <f>'1.7'!D12</f>
        <v>347</v>
      </c>
      <c r="E12" s="141">
        <f>'1.7'!E12</f>
        <v>577</v>
      </c>
      <c r="F12" s="141">
        <f t="shared" si="3"/>
        <v>924</v>
      </c>
      <c r="G12" s="46">
        <f t="shared" si="0"/>
        <v>27.386167146974064</v>
      </c>
      <c r="H12" s="46">
        <f t="shared" si="1"/>
        <v>16.469670710571922</v>
      </c>
      <c r="I12" s="47">
        <f t="shared" si="2"/>
        <v>10.284632034632034</v>
      </c>
    </row>
    <row r="13" spans="1:9" ht="12.75" customHeight="1">
      <c r="A13" s="8">
        <v>8</v>
      </c>
      <c r="B13" s="9" t="s">
        <v>612</v>
      </c>
      <c r="C13" s="9">
        <f>'2.6'!I13</f>
        <v>78744</v>
      </c>
      <c r="D13" s="9">
        <f>'1.7'!D13</f>
        <v>512</v>
      </c>
      <c r="E13" s="9">
        <f>'1.7'!E13</f>
        <v>7303</v>
      </c>
      <c r="F13" s="9">
        <f t="shared" si="3"/>
        <v>7815</v>
      </c>
      <c r="G13" s="46">
        <f t="shared" si="0"/>
        <v>153.796875</v>
      </c>
      <c r="H13" s="46">
        <f t="shared" si="1"/>
        <v>10.782418184307819</v>
      </c>
      <c r="I13" s="47">
        <f t="shared" si="2"/>
        <v>10.076007677543187</v>
      </c>
    </row>
    <row r="14" spans="1:9" ht="12.75" customHeight="1">
      <c r="A14" s="8">
        <v>9</v>
      </c>
      <c r="B14" s="9" t="s">
        <v>639</v>
      </c>
      <c r="C14" s="9">
        <f>'2.6'!I14</f>
        <v>4890</v>
      </c>
      <c r="D14" s="9">
        <f>'1.7'!D14</f>
        <v>45</v>
      </c>
      <c r="E14" s="9">
        <f>'1.7'!E14</f>
        <v>407</v>
      </c>
      <c r="F14" s="9">
        <f t="shared" si="3"/>
        <v>452</v>
      </c>
      <c r="G14" s="46">
        <f t="shared" si="0"/>
        <v>108.66666666666667</v>
      </c>
      <c r="H14" s="46">
        <f t="shared" si="1"/>
        <v>12.014742014742014</v>
      </c>
      <c r="I14" s="47">
        <f t="shared" si="2"/>
        <v>10.81858407079646</v>
      </c>
    </row>
    <row r="15" spans="1:9" ht="12.75" customHeight="1">
      <c r="A15" s="8">
        <v>10</v>
      </c>
      <c r="B15" s="9" t="s">
        <v>613</v>
      </c>
      <c r="C15" s="9">
        <f>'2.6'!I15</f>
        <v>39249</v>
      </c>
      <c r="D15" s="9">
        <f>'1.7'!D15</f>
        <v>589</v>
      </c>
      <c r="E15" s="9">
        <f>'1.7'!E15</f>
        <v>3500</v>
      </c>
      <c r="F15" s="9">
        <f t="shared" si="3"/>
        <v>4089</v>
      </c>
      <c r="G15" s="46">
        <f t="shared" si="0"/>
        <v>66.63667232597624</v>
      </c>
      <c r="H15" s="46">
        <f t="shared" si="1"/>
        <v>11.214</v>
      </c>
      <c r="I15" s="47">
        <f t="shared" si="2"/>
        <v>9.5986793837124</v>
      </c>
    </row>
    <row r="16" spans="1:9" ht="12.75" customHeight="1">
      <c r="A16" s="8">
        <v>11</v>
      </c>
      <c r="B16" s="9" t="s">
        <v>640</v>
      </c>
      <c r="C16" s="9">
        <f>'2.6'!I16</f>
        <v>340283</v>
      </c>
      <c r="D16" s="9">
        <f>'1.7'!D16</f>
        <v>3659</v>
      </c>
      <c r="E16" s="9">
        <f>'1.7'!E16</f>
        <v>27022</v>
      </c>
      <c r="F16" s="9">
        <f t="shared" si="3"/>
        <v>30681</v>
      </c>
      <c r="G16" s="46">
        <f t="shared" si="0"/>
        <v>92.99890680513802</v>
      </c>
      <c r="H16" s="46">
        <f t="shared" si="1"/>
        <v>12.592813263266967</v>
      </c>
      <c r="I16" s="47">
        <f t="shared" si="2"/>
        <v>11.091000945210391</v>
      </c>
    </row>
    <row r="17" spans="1:9" ht="12.75" customHeight="1">
      <c r="A17" s="8">
        <v>12</v>
      </c>
      <c r="B17" s="9" t="s">
        <v>641</v>
      </c>
      <c r="C17" s="9">
        <f>'2.6'!I17</f>
        <v>351969</v>
      </c>
      <c r="D17" s="9">
        <f>'1.7'!D17</f>
        <v>3650</v>
      </c>
      <c r="E17" s="9">
        <f>'1.7'!E17</f>
        <v>21979</v>
      </c>
      <c r="F17" s="9">
        <f t="shared" si="3"/>
        <v>25629</v>
      </c>
      <c r="G17" s="46">
        <f t="shared" si="0"/>
        <v>96.42986301369864</v>
      </c>
      <c r="H17" s="46">
        <f t="shared" si="1"/>
        <v>16.01387688247873</v>
      </c>
      <c r="I17" s="47">
        <f t="shared" si="2"/>
        <v>13.733231885754419</v>
      </c>
    </row>
    <row r="18" spans="1:9" ht="12.75" customHeight="1">
      <c r="A18" s="8">
        <v>13</v>
      </c>
      <c r="B18" s="9" t="s">
        <v>642</v>
      </c>
      <c r="C18" s="9">
        <f>'2.6'!I18</f>
        <v>16768</v>
      </c>
      <c r="D18" s="9">
        <f>'1.7'!D18</f>
        <v>934</v>
      </c>
      <c r="E18" s="9">
        <f>'1.7'!E18</f>
        <v>973</v>
      </c>
      <c r="F18" s="9">
        <f t="shared" si="3"/>
        <v>1907</v>
      </c>
      <c r="G18" s="46">
        <f t="shared" si="0"/>
        <v>17.95289079229122</v>
      </c>
      <c r="H18" s="46">
        <f t="shared" si="1"/>
        <v>17.233299075025695</v>
      </c>
      <c r="I18" s="47">
        <f t="shared" si="2"/>
        <v>8.792868379653907</v>
      </c>
    </row>
    <row r="19" spans="1:9" ht="12.75" customHeight="1">
      <c r="A19" s="161">
        <v>14</v>
      </c>
      <c r="B19" s="162" t="s">
        <v>643</v>
      </c>
      <c r="C19" s="162">
        <f>'2.6'!I19</f>
        <v>409582</v>
      </c>
      <c r="D19" s="162">
        <f>'1.7'!D19</f>
        <v>4242</v>
      </c>
      <c r="E19" s="162">
        <f>'1.7'!E19</f>
        <v>38224</v>
      </c>
      <c r="F19" s="162">
        <f t="shared" si="3"/>
        <v>42466</v>
      </c>
      <c r="G19" s="164">
        <f t="shared" si="0"/>
        <v>96.55398396982555</v>
      </c>
      <c r="H19" s="164">
        <f t="shared" si="1"/>
        <v>10.715309753034743</v>
      </c>
      <c r="I19" s="165">
        <f t="shared" si="2"/>
        <v>9.644939480996563</v>
      </c>
    </row>
    <row r="20" spans="1:9" ht="12.75" customHeight="1">
      <c r="A20" s="8">
        <v>15</v>
      </c>
      <c r="B20" s="9" t="s">
        <v>614</v>
      </c>
      <c r="C20" s="9">
        <f>'2.6'!I20</f>
        <v>110367</v>
      </c>
      <c r="D20" s="9">
        <f>'1.7'!D20</f>
        <v>782</v>
      </c>
      <c r="E20" s="9">
        <f>'1.7'!E20</f>
        <v>9211</v>
      </c>
      <c r="F20" s="9">
        <f t="shared" si="3"/>
        <v>9993</v>
      </c>
      <c r="G20" s="46">
        <f t="shared" si="0"/>
        <v>141.13427109974424</v>
      </c>
      <c r="H20" s="46">
        <f t="shared" si="1"/>
        <v>11.982086635544457</v>
      </c>
      <c r="I20" s="47">
        <f t="shared" si="2"/>
        <v>11.04443110177124</v>
      </c>
    </row>
    <row r="21" spans="1:9" ht="12.75" customHeight="1">
      <c r="A21" s="8">
        <v>16</v>
      </c>
      <c r="B21" s="9" t="s">
        <v>615</v>
      </c>
      <c r="C21" s="9">
        <f>'2.6'!I21</f>
        <v>2619</v>
      </c>
      <c r="D21" s="9">
        <f>'1.7'!D21</f>
        <v>81</v>
      </c>
      <c r="E21" s="9">
        <f>'1.7'!E21</f>
        <v>272</v>
      </c>
      <c r="F21" s="9">
        <f t="shared" si="3"/>
        <v>353</v>
      </c>
      <c r="G21" s="46">
        <f t="shared" si="0"/>
        <v>32.333333333333336</v>
      </c>
      <c r="H21" s="46">
        <f t="shared" si="1"/>
        <v>9.628676470588236</v>
      </c>
      <c r="I21" s="47">
        <f t="shared" si="2"/>
        <v>7.419263456090651</v>
      </c>
    </row>
    <row r="22" spans="1:9" ht="12.75" customHeight="1">
      <c r="A22" s="8">
        <v>17</v>
      </c>
      <c r="B22" s="9" t="s">
        <v>644</v>
      </c>
      <c r="C22" s="9">
        <f>'2.6'!I22</f>
        <v>69049</v>
      </c>
      <c r="D22" s="9">
        <f>'1.7'!D22</f>
        <v>680</v>
      </c>
      <c r="E22" s="9">
        <f>'1.7'!E22</f>
        <v>8543</v>
      </c>
      <c r="F22" s="9">
        <f t="shared" si="3"/>
        <v>9223</v>
      </c>
      <c r="G22" s="46">
        <f t="shared" si="0"/>
        <v>101.54264705882353</v>
      </c>
      <c r="H22" s="46">
        <f t="shared" si="1"/>
        <v>8.082523703616996</v>
      </c>
      <c r="I22" s="47">
        <f t="shared" si="2"/>
        <v>7.4866095630489</v>
      </c>
    </row>
    <row r="23" spans="1:9" ht="12.75" customHeight="1">
      <c r="A23" s="8">
        <v>18</v>
      </c>
      <c r="B23" s="9" t="s">
        <v>645</v>
      </c>
      <c r="C23" s="9">
        <f>'2.6'!I23</f>
        <v>4931</v>
      </c>
      <c r="D23" s="9">
        <f>'1.7'!D23</f>
        <v>157</v>
      </c>
      <c r="E23" s="9">
        <f>'1.7'!E23</f>
        <v>426</v>
      </c>
      <c r="F23" s="9">
        <f t="shared" si="3"/>
        <v>583</v>
      </c>
      <c r="G23" s="46">
        <f t="shared" si="0"/>
        <v>31.40764331210191</v>
      </c>
      <c r="H23" s="46">
        <f t="shared" si="1"/>
        <v>11.575117370892018</v>
      </c>
      <c r="I23" s="47">
        <f t="shared" si="2"/>
        <v>8.457975986277873</v>
      </c>
    </row>
    <row r="24" spans="1:9" ht="12.75" customHeight="1">
      <c r="A24" s="8">
        <v>19</v>
      </c>
      <c r="B24" s="9" t="s">
        <v>646</v>
      </c>
      <c r="C24" s="9">
        <f>'2.6'!I24</f>
        <v>21193</v>
      </c>
      <c r="D24" s="9">
        <f>'1.7'!D24</f>
        <v>226</v>
      </c>
      <c r="E24" s="9">
        <f>'1.7'!E24</f>
        <v>2407</v>
      </c>
      <c r="F24" s="9">
        <f t="shared" si="3"/>
        <v>2633</v>
      </c>
      <c r="G24" s="46">
        <f t="shared" si="0"/>
        <v>93.77433628318585</v>
      </c>
      <c r="H24" s="46">
        <f t="shared" si="1"/>
        <v>8.804736186123806</v>
      </c>
      <c r="I24" s="47">
        <f t="shared" si="2"/>
        <v>8.048993543486517</v>
      </c>
    </row>
    <row r="25" spans="1:9" ht="12.75" customHeight="1">
      <c r="A25" s="8">
        <v>20</v>
      </c>
      <c r="B25" s="9" t="s">
        <v>647</v>
      </c>
      <c r="C25" s="9">
        <f>'2.6'!I25</f>
        <v>14252</v>
      </c>
      <c r="D25" s="9">
        <f>'1.7'!D25</f>
        <v>229</v>
      </c>
      <c r="E25" s="9">
        <f>'1.7'!E25</f>
        <v>1219</v>
      </c>
      <c r="F25" s="9">
        <f t="shared" si="3"/>
        <v>1448</v>
      </c>
      <c r="G25" s="46">
        <f t="shared" si="0"/>
        <v>62.23580786026201</v>
      </c>
      <c r="H25" s="46">
        <f t="shared" si="1"/>
        <v>11.6915504511895</v>
      </c>
      <c r="I25" s="47">
        <f t="shared" si="2"/>
        <v>9.842541436464089</v>
      </c>
    </row>
    <row r="26" spans="1:9" ht="12.75" customHeight="1">
      <c r="A26" s="8">
        <v>21</v>
      </c>
      <c r="B26" s="9" t="s">
        <v>648</v>
      </c>
      <c r="C26" s="9">
        <f>'2.6'!I26</f>
        <v>48589</v>
      </c>
      <c r="D26" s="9">
        <f>'1.7'!D26</f>
        <v>876</v>
      </c>
      <c r="E26" s="9">
        <f>'1.7'!E26</f>
        <v>3650</v>
      </c>
      <c r="F26" s="9">
        <f t="shared" si="3"/>
        <v>4526</v>
      </c>
      <c r="G26" s="46">
        <f t="shared" si="0"/>
        <v>55.46689497716895</v>
      </c>
      <c r="H26" s="46">
        <f t="shared" si="1"/>
        <v>13.312054794520549</v>
      </c>
      <c r="I26" s="47">
        <f t="shared" si="2"/>
        <v>10.735528060097216</v>
      </c>
    </row>
    <row r="27" spans="1:9" ht="12.75" customHeight="1">
      <c r="A27" s="8">
        <v>22</v>
      </c>
      <c r="B27" s="9" t="s">
        <v>649</v>
      </c>
      <c r="C27" s="9">
        <f>'2.6'!I27</f>
        <v>14871</v>
      </c>
      <c r="D27" s="9">
        <f>'1.7'!D27</f>
        <v>241</v>
      </c>
      <c r="E27" s="9">
        <f>'1.7'!E27</f>
        <v>1574</v>
      </c>
      <c r="F27" s="9">
        <f t="shared" si="3"/>
        <v>1815</v>
      </c>
      <c r="G27" s="46">
        <f t="shared" si="0"/>
        <v>61.70539419087137</v>
      </c>
      <c r="H27" s="46">
        <f t="shared" si="1"/>
        <v>9.447903430749683</v>
      </c>
      <c r="I27" s="47">
        <f t="shared" si="2"/>
        <v>8.193388429752066</v>
      </c>
    </row>
    <row r="28" spans="1:9" ht="12.75" customHeight="1">
      <c r="A28" s="8">
        <v>23</v>
      </c>
      <c r="B28" s="9" t="s">
        <v>650</v>
      </c>
      <c r="C28" s="9">
        <f>'2.6'!I28</f>
        <v>3113</v>
      </c>
      <c r="D28" s="9">
        <f>'1.7'!D28</f>
        <v>116</v>
      </c>
      <c r="E28" s="9">
        <f>'1.7'!E28</f>
        <v>341</v>
      </c>
      <c r="F28" s="9">
        <f t="shared" si="3"/>
        <v>457</v>
      </c>
      <c r="G28" s="46">
        <f t="shared" si="0"/>
        <v>26.836206896551722</v>
      </c>
      <c r="H28" s="46">
        <f t="shared" si="1"/>
        <v>9.129032258064516</v>
      </c>
      <c r="I28" s="47">
        <f t="shared" si="2"/>
        <v>6.811816192560175</v>
      </c>
    </row>
    <row r="29" spans="1:9" ht="12.75" customHeight="1">
      <c r="A29" s="8">
        <v>24</v>
      </c>
      <c r="B29" s="9" t="s">
        <v>651</v>
      </c>
      <c r="C29" s="9">
        <f>'2.6'!I29</f>
        <v>16513</v>
      </c>
      <c r="D29" s="9">
        <f>'1.7'!D29</f>
        <v>432</v>
      </c>
      <c r="E29" s="9">
        <f>'1.7'!E29</f>
        <v>1622</v>
      </c>
      <c r="F29" s="9">
        <f t="shared" si="3"/>
        <v>2054</v>
      </c>
      <c r="G29" s="46">
        <f t="shared" si="0"/>
        <v>38.22453703703704</v>
      </c>
      <c r="H29" s="46">
        <f t="shared" si="1"/>
        <v>10.180641183723798</v>
      </c>
      <c r="I29" s="47">
        <f t="shared" si="2"/>
        <v>8.039435248296007</v>
      </c>
    </row>
    <row r="30" spans="1:9" ht="12.75" customHeight="1">
      <c r="A30" s="8">
        <v>25</v>
      </c>
      <c r="B30" s="9" t="s">
        <v>652</v>
      </c>
      <c r="C30" s="9">
        <f>'2.6'!I30</f>
        <v>56035</v>
      </c>
      <c r="D30" s="9">
        <f>'1.7'!D30</f>
        <v>1443</v>
      </c>
      <c r="E30" s="9">
        <f>'1.7'!E30</f>
        <v>5659</v>
      </c>
      <c r="F30" s="9">
        <f t="shared" si="3"/>
        <v>7102</v>
      </c>
      <c r="G30" s="46">
        <f t="shared" si="0"/>
        <v>38.832293832293836</v>
      </c>
      <c r="H30" s="46">
        <f t="shared" si="1"/>
        <v>9.901926135359604</v>
      </c>
      <c r="I30" s="47">
        <f t="shared" si="2"/>
        <v>7.890030977189524</v>
      </c>
    </row>
    <row r="31" spans="1:9" ht="12.75" customHeight="1">
      <c r="A31" s="8">
        <v>26</v>
      </c>
      <c r="B31" s="9" t="s">
        <v>653</v>
      </c>
      <c r="C31" s="9">
        <f>'2.6'!I31</f>
        <v>15292</v>
      </c>
      <c r="D31" s="9">
        <f>'1.7'!D31</f>
        <v>441</v>
      </c>
      <c r="E31" s="9">
        <f>'1.7'!E31</f>
        <v>1107</v>
      </c>
      <c r="F31" s="9">
        <f t="shared" si="3"/>
        <v>1548</v>
      </c>
      <c r="G31" s="46">
        <f t="shared" si="0"/>
        <v>34.67573696145125</v>
      </c>
      <c r="H31" s="46">
        <f t="shared" si="1"/>
        <v>13.813911472448059</v>
      </c>
      <c r="I31" s="47">
        <f t="shared" si="2"/>
        <v>9.878552971576227</v>
      </c>
    </row>
    <row r="32" spans="1:9" ht="12.75" customHeight="1">
      <c r="A32" s="8">
        <v>27</v>
      </c>
      <c r="B32" s="9" t="s">
        <v>616</v>
      </c>
      <c r="C32" s="9">
        <f>'2.6'!I32</f>
        <v>4580</v>
      </c>
      <c r="D32" s="9">
        <f>'1.7'!D32</f>
        <v>252</v>
      </c>
      <c r="E32" s="9">
        <f>'1.7'!E32</f>
        <v>406</v>
      </c>
      <c r="F32" s="9">
        <f t="shared" si="3"/>
        <v>658</v>
      </c>
      <c r="G32" s="46">
        <f t="shared" si="0"/>
        <v>18.174603174603174</v>
      </c>
      <c r="H32" s="46">
        <f t="shared" si="1"/>
        <v>11.280788177339902</v>
      </c>
      <c r="I32" s="47">
        <f t="shared" si="2"/>
        <v>6.96048632218845</v>
      </c>
    </row>
    <row r="33" spans="1:9" ht="12.75" customHeight="1">
      <c r="A33" s="8">
        <v>28</v>
      </c>
      <c r="B33" s="9" t="s">
        <v>617</v>
      </c>
      <c r="C33" s="9">
        <f>'2.6'!I33</f>
        <v>5922</v>
      </c>
      <c r="D33" s="9">
        <f>'1.7'!D33</f>
        <v>117</v>
      </c>
      <c r="E33" s="9">
        <f>'1.7'!E33</f>
        <v>333</v>
      </c>
      <c r="F33" s="9">
        <f t="shared" si="3"/>
        <v>450</v>
      </c>
      <c r="G33" s="46">
        <f t="shared" si="0"/>
        <v>50.61538461538461</v>
      </c>
      <c r="H33" s="46">
        <f t="shared" si="1"/>
        <v>17.783783783783782</v>
      </c>
      <c r="I33" s="47">
        <f t="shared" si="2"/>
        <v>13.16</v>
      </c>
    </row>
    <row r="34" spans="1:9" ht="12.75" customHeight="1">
      <c r="A34" s="8">
        <v>29</v>
      </c>
      <c r="B34" s="9" t="s">
        <v>618</v>
      </c>
      <c r="C34" s="9">
        <f>'2.6'!I34</f>
        <v>8170</v>
      </c>
      <c r="D34" s="9">
        <f>'1.7'!D34</f>
        <v>138</v>
      </c>
      <c r="E34" s="9">
        <f>'1.7'!E34</f>
        <v>554</v>
      </c>
      <c r="F34" s="9">
        <f t="shared" si="3"/>
        <v>692</v>
      </c>
      <c r="G34" s="46">
        <f t="shared" si="0"/>
        <v>59.20289855072464</v>
      </c>
      <c r="H34" s="46">
        <f t="shared" si="1"/>
        <v>14.747292418772563</v>
      </c>
      <c r="I34" s="47">
        <f t="shared" si="2"/>
        <v>11.806358381502891</v>
      </c>
    </row>
    <row r="35" spans="1:9" ht="12.75" customHeight="1">
      <c r="A35" s="11">
        <v>30</v>
      </c>
      <c r="B35" s="12" t="s">
        <v>619</v>
      </c>
      <c r="C35" s="12">
        <f>'2.6'!I35</f>
        <v>2402</v>
      </c>
      <c r="D35" s="12">
        <f>'1.7'!D35</f>
        <v>80</v>
      </c>
      <c r="E35" s="12">
        <f>'1.7'!E35</f>
        <v>261</v>
      </c>
      <c r="F35" s="12">
        <f t="shared" si="3"/>
        <v>341</v>
      </c>
      <c r="G35" s="48">
        <f t="shared" si="0"/>
        <v>30.025</v>
      </c>
      <c r="H35" s="48">
        <f t="shared" si="1"/>
        <v>9.203065134099617</v>
      </c>
      <c r="I35" s="49">
        <f t="shared" si="2"/>
        <v>7.043988269794721</v>
      </c>
    </row>
    <row r="36" spans="1:9" ht="12.75" customHeight="1">
      <c r="A36" s="233" t="s">
        <v>625</v>
      </c>
      <c r="B36" s="234"/>
      <c r="C36" s="144">
        <f>SUM(C6:C35)</f>
        <v>2066747</v>
      </c>
      <c r="D36" s="144">
        <f>SUM(D6:D35)</f>
        <v>26389</v>
      </c>
      <c r="E36" s="144">
        <f>SUM(E6:E35)</f>
        <v>169706</v>
      </c>
      <c r="F36" s="144">
        <f>SUM(F6:F35)</f>
        <v>196095</v>
      </c>
      <c r="G36" s="151">
        <f t="shared" si="0"/>
        <v>78.31850392208875</v>
      </c>
      <c r="H36" s="151">
        <f t="shared" si="1"/>
        <v>12.178396756744016</v>
      </c>
      <c r="I36" s="152">
        <f t="shared" si="2"/>
        <v>10.539519110635151</v>
      </c>
    </row>
    <row r="37" spans="1:9" ht="12.75" customHeight="1">
      <c r="A37" s="26"/>
      <c r="B37" s="26"/>
      <c r="C37" s="27"/>
      <c r="D37" s="27"/>
      <c r="E37" s="27"/>
      <c r="F37" s="27"/>
      <c r="G37" s="50"/>
      <c r="H37" s="50"/>
      <c r="I37" s="50"/>
    </row>
    <row r="38" ht="3.75" customHeight="1"/>
    <row r="39" spans="1:9" ht="12.75" customHeight="1">
      <c r="A39" s="223" t="s">
        <v>654</v>
      </c>
      <c r="B39" s="224"/>
      <c r="C39" s="217" t="s">
        <v>733</v>
      </c>
      <c r="D39" s="219" t="s">
        <v>672</v>
      </c>
      <c r="E39" s="220"/>
      <c r="F39" s="221"/>
      <c r="G39" s="219" t="s">
        <v>735</v>
      </c>
      <c r="H39" s="220"/>
      <c r="I39" s="222"/>
    </row>
    <row r="40" spans="1:9" ht="12.75" customHeight="1">
      <c r="A40" s="225"/>
      <c r="B40" s="226"/>
      <c r="C40" s="218"/>
      <c r="D40" s="153" t="s">
        <v>673</v>
      </c>
      <c r="E40" s="153" t="s">
        <v>674</v>
      </c>
      <c r="F40" s="153" t="s">
        <v>734</v>
      </c>
      <c r="G40" s="153" t="s">
        <v>673</v>
      </c>
      <c r="H40" s="153" t="s">
        <v>674</v>
      </c>
      <c r="I40" s="154" t="s">
        <v>734</v>
      </c>
    </row>
    <row r="41" spans="1:9" ht="12.75" customHeight="1">
      <c r="A41" s="201" t="s">
        <v>626</v>
      </c>
      <c r="B41" s="202"/>
      <c r="C41" s="6">
        <f>'2.6'!I41</f>
        <v>508521</v>
      </c>
      <c r="D41" s="6">
        <f>'1.7'!D41</f>
        <v>17532</v>
      </c>
      <c r="E41" s="6">
        <f>'1.7'!E41</f>
        <v>14067</v>
      </c>
      <c r="F41" s="6">
        <f>D41+E41</f>
        <v>31599</v>
      </c>
      <c r="G41" s="20">
        <f>C41/D41</f>
        <v>29.005304585900067</v>
      </c>
      <c r="H41" s="20">
        <f>C41/E41</f>
        <v>36.149925357219026</v>
      </c>
      <c r="I41" s="21">
        <f>C41/F41</f>
        <v>16.092945979303142</v>
      </c>
    </row>
    <row r="42" spans="1:9" ht="12.75" customHeight="1">
      <c r="A42" s="207" t="s">
        <v>655</v>
      </c>
      <c r="B42" s="208"/>
      <c r="C42" s="12">
        <f>'2.6'!I42</f>
        <v>1558226</v>
      </c>
      <c r="D42" s="12">
        <f>'1.7'!D42</f>
        <v>8857</v>
      </c>
      <c r="E42" s="12">
        <f>'1.7'!E42</f>
        <v>155639</v>
      </c>
      <c r="F42" s="12">
        <f>D42+E42</f>
        <v>164496</v>
      </c>
      <c r="G42" s="24">
        <f>C42/D42</f>
        <v>175.93157954160552</v>
      </c>
      <c r="H42" s="24">
        <f>C42/E42</f>
        <v>10.01179652914758</v>
      </c>
      <c r="I42" s="25">
        <f>C42/F42</f>
        <v>9.472728820153682</v>
      </c>
    </row>
  </sheetData>
  <mergeCells count="12">
    <mergeCell ref="C4:C5"/>
    <mergeCell ref="D4:F4"/>
    <mergeCell ref="G4:I4"/>
    <mergeCell ref="C39:C40"/>
    <mergeCell ref="D39:F39"/>
    <mergeCell ref="G39:I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F36" sqref="A4:F3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6.7109375" style="4" customWidth="1"/>
    <col min="4" max="6" width="6.28125" style="4" customWidth="1"/>
    <col min="7" max="7" width="5.28125" style="4" customWidth="1"/>
    <col min="8" max="8" width="6.28125" style="4" customWidth="1"/>
    <col min="9" max="9" width="5.28125" style="4" customWidth="1"/>
    <col min="10" max="16384" width="9.140625" style="4" customWidth="1"/>
  </cols>
  <sheetData>
    <row r="1" spans="1:2" ht="12.75" customHeight="1">
      <c r="A1" s="1" t="s">
        <v>737</v>
      </c>
      <c r="B1" s="1" t="s">
        <v>732</v>
      </c>
    </row>
    <row r="2" spans="1:2" ht="12.75" customHeight="1">
      <c r="A2" s="1"/>
      <c r="B2" s="1" t="s">
        <v>669</v>
      </c>
    </row>
    <row r="3" ht="3.75" customHeight="1">
      <c r="A3" s="3"/>
    </row>
    <row r="4" spans="1:9" ht="12.75" customHeight="1">
      <c r="A4" s="229" t="s">
        <v>621</v>
      </c>
      <c r="B4" s="231" t="s">
        <v>620</v>
      </c>
      <c r="C4" s="211" t="s">
        <v>733</v>
      </c>
      <c r="D4" s="213" t="s">
        <v>672</v>
      </c>
      <c r="E4" s="214"/>
      <c r="F4" s="215"/>
      <c r="G4" s="213" t="s">
        <v>735</v>
      </c>
      <c r="H4" s="214"/>
      <c r="I4" s="216"/>
    </row>
    <row r="5" spans="1:9" ht="12.75" customHeight="1">
      <c r="A5" s="230"/>
      <c r="B5" s="232"/>
      <c r="C5" s="212"/>
      <c r="D5" s="147" t="s">
        <v>673</v>
      </c>
      <c r="E5" s="147" t="s">
        <v>674</v>
      </c>
      <c r="F5" s="147" t="s">
        <v>734</v>
      </c>
      <c r="G5" s="147" t="s">
        <v>673</v>
      </c>
      <c r="H5" s="147" t="s">
        <v>674</v>
      </c>
      <c r="I5" s="148" t="s">
        <v>734</v>
      </c>
    </row>
    <row r="6" spans="1:9" ht="12.75" customHeight="1">
      <c r="A6" s="5">
        <v>1</v>
      </c>
      <c r="B6" s="6" t="s">
        <v>635</v>
      </c>
      <c r="C6" s="6">
        <f>'2.7'!I6</f>
        <v>29040</v>
      </c>
      <c r="D6" s="6">
        <f>'1.8'!D6</f>
        <v>1209</v>
      </c>
      <c r="E6" s="6">
        <f>'1.8'!E6</f>
        <v>1274</v>
      </c>
      <c r="F6" s="6">
        <f>D6+E6</f>
        <v>2483</v>
      </c>
      <c r="G6" s="44">
        <f aca="true" t="shared" si="0" ref="G6:G36">C6/D6</f>
        <v>24.01985111662531</v>
      </c>
      <c r="H6" s="44">
        <f aca="true" t="shared" si="1" ref="H6:H36">C6/E6</f>
        <v>22.794348508634222</v>
      </c>
      <c r="I6" s="45">
        <f aca="true" t="shared" si="2" ref="I6:I36">C6/F6</f>
        <v>11.695529601288763</v>
      </c>
    </row>
    <row r="7" spans="1:9" ht="12.75" customHeight="1">
      <c r="A7" s="8">
        <v>2</v>
      </c>
      <c r="B7" s="9" t="s">
        <v>636</v>
      </c>
      <c r="C7" s="9">
        <f>'2.7'!I7</f>
        <v>48089</v>
      </c>
      <c r="D7" s="9">
        <f>'1.8'!D7</f>
        <v>639</v>
      </c>
      <c r="E7" s="9">
        <f>'1.8'!E7</f>
        <v>4580</v>
      </c>
      <c r="F7" s="9">
        <f aca="true" t="shared" si="3" ref="F7:F35">D7+E7</f>
        <v>5219</v>
      </c>
      <c r="G7" s="46">
        <f t="shared" si="0"/>
        <v>75.2566510172144</v>
      </c>
      <c r="H7" s="46">
        <f t="shared" si="1"/>
        <v>10.499781659388645</v>
      </c>
      <c r="I7" s="47">
        <f t="shared" si="2"/>
        <v>9.214217283004407</v>
      </c>
    </row>
    <row r="8" spans="1:9" ht="12.75" customHeight="1">
      <c r="A8" s="8">
        <v>3</v>
      </c>
      <c r="B8" s="9" t="s">
        <v>637</v>
      </c>
      <c r="C8" s="9">
        <f>'2.7'!I8</f>
        <v>21651</v>
      </c>
      <c r="D8" s="9">
        <f>'1.8'!D8</f>
        <v>638</v>
      </c>
      <c r="E8" s="9">
        <f>'1.8'!E8</f>
        <v>1991</v>
      </c>
      <c r="F8" s="9">
        <f t="shared" si="3"/>
        <v>2629</v>
      </c>
      <c r="G8" s="46">
        <f t="shared" si="0"/>
        <v>33.93573667711599</v>
      </c>
      <c r="H8" s="46">
        <f t="shared" si="1"/>
        <v>10.874434957307885</v>
      </c>
      <c r="I8" s="47">
        <f t="shared" si="2"/>
        <v>8.235450741726892</v>
      </c>
    </row>
    <row r="9" spans="1:9" ht="12.75" customHeight="1">
      <c r="A9" s="8">
        <v>4</v>
      </c>
      <c r="B9" s="9" t="s">
        <v>609</v>
      </c>
      <c r="C9" s="9">
        <f>'2.7'!I9</f>
        <v>15875</v>
      </c>
      <c r="D9" s="9">
        <f>'1.8'!D9</f>
        <v>297</v>
      </c>
      <c r="E9" s="9">
        <f>'1.8'!E9</f>
        <v>1830</v>
      </c>
      <c r="F9" s="9">
        <f t="shared" si="3"/>
        <v>2127</v>
      </c>
      <c r="G9" s="46">
        <f t="shared" si="0"/>
        <v>53.45117845117845</v>
      </c>
      <c r="H9" s="46">
        <f t="shared" si="1"/>
        <v>8.674863387978142</v>
      </c>
      <c r="I9" s="47">
        <f t="shared" si="2"/>
        <v>7.463563704748472</v>
      </c>
    </row>
    <row r="10" spans="1:9" ht="12.75" customHeight="1">
      <c r="A10" s="8">
        <v>5</v>
      </c>
      <c r="B10" s="9" t="s">
        <v>610</v>
      </c>
      <c r="C10" s="9">
        <f>'2.7'!I10</f>
        <v>11903</v>
      </c>
      <c r="D10" s="9">
        <f>'1.8'!D10</f>
        <v>239</v>
      </c>
      <c r="E10" s="9">
        <f>'1.8'!E10</f>
        <v>987</v>
      </c>
      <c r="F10" s="9">
        <f t="shared" si="3"/>
        <v>1226</v>
      </c>
      <c r="G10" s="46">
        <f t="shared" si="0"/>
        <v>49.80334728033473</v>
      </c>
      <c r="H10" s="46">
        <f t="shared" si="1"/>
        <v>12.059777102330294</v>
      </c>
      <c r="I10" s="47">
        <f t="shared" si="2"/>
        <v>9.708809135399674</v>
      </c>
    </row>
    <row r="11" spans="1:9" ht="12.75" customHeight="1">
      <c r="A11" s="8">
        <v>6</v>
      </c>
      <c r="B11" s="9" t="s">
        <v>638</v>
      </c>
      <c r="C11" s="9">
        <f>'2.7'!I11</f>
        <v>19936</v>
      </c>
      <c r="D11" s="9">
        <f>'1.8'!D11</f>
        <v>360</v>
      </c>
      <c r="E11" s="9">
        <f>'1.8'!E11</f>
        <v>1427</v>
      </c>
      <c r="F11" s="9">
        <f t="shared" si="3"/>
        <v>1787</v>
      </c>
      <c r="G11" s="46">
        <f t="shared" si="0"/>
        <v>55.37777777777778</v>
      </c>
      <c r="H11" s="46">
        <f t="shared" si="1"/>
        <v>13.970567624386826</v>
      </c>
      <c r="I11" s="47">
        <f t="shared" si="2"/>
        <v>11.156127588136542</v>
      </c>
    </row>
    <row r="12" spans="1:9" ht="12.75" customHeight="1">
      <c r="A12" s="140">
        <v>7</v>
      </c>
      <c r="B12" s="141" t="s">
        <v>611</v>
      </c>
      <c r="C12" s="141">
        <f>'2.7'!I12</f>
        <v>5464</v>
      </c>
      <c r="D12" s="141">
        <f>'1.8'!D12</f>
        <v>214</v>
      </c>
      <c r="E12" s="141">
        <f>'1.8'!E12</f>
        <v>305</v>
      </c>
      <c r="F12" s="141">
        <f t="shared" si="3"/>
        <v>519</v>
      </c>
      <c r="G12" s="46">
        <f t="shared" si="0"/>
        <v>25.53271028037383</v>
      </c>
      <c r="H12" s="46">
        <f t="shared" si="1"/>
        <v>17.914754098360657</v>
      </c>
      <c r="I12" s="47">
        <f t="shared" si="2"/>
        <v>10.527938342967245</v>
      </c>
    </row>
    <row r="13" spans="1:9" ht="12.75" customHeight="1">
      <c r="A13" s="8">
        <v>8</v>
      </c>
      <c r="B13" s="9" t="s">
        <v>612</v>
      </c>
      <c r="C13" s="9">
        <f>'2.7'!I13</f>
        <v>21138</v>
      </c>
      <c r="D13" s="9">
        <f>'1.8'!D13</f>
        <v>314</v>
      </c>
      <c r="E13" s="9">
        <f>'1.8'!E13</f>
        <v>2193</v>
      </c>
      <c r="F13" s="9">
        <f t="shared" si="3"/>
        <v>2507</v>
      </c>
      <c r="G13" s="46">
        <f t="shared" si="0"/>
        <v>67.31847133757962</v>
      </c>
      <c r="H13" s="46">
        <f t="shared" si="1"/>
        <v>9.638850889192886</v>
      </c>
      <c r="I13" s="47">
        <f t="shared" si="2"/>
        <v>8.431591543677703</v>
      </c>
    </row>
    <row r="14" spans="1:9" ht="12.75" customHeight="1">
      <c r="A14" s="8">
        <v>9</v>
      </c>
      <c r="B14" s="9" t="s">
        <v>639</v>
      </c>
      <c r="C14" s="9">
        <f>'2.7'!I14</f>
        <v>1723</v>
      </c>
      <c r="D14" s="9">
        <f>'1.8'!D14</f>
        <v>26</v>
      </c>
      <c r="E14" s="9">
        <f>'1.8'!E14</f>
        <v>176</v>
      </c>
      <c r="F14" s="9">
        <f t="shared" si="3"/>
        <v>202</v>
      </c>
      <c r="G14" s="46">
        <f t="shared" si="0"/>
        <v>66.26923076923077</v>
      </c>
      <c r="H14" s="46">
        <f t="shared" si="1"/>
        <v>9.789772727272727</v>
      </c>
      <c r="I14" s="47">
        <f t="shared" si="2"/>
        <v>8.529702970297029</v>
      </c>
    </row>
    <row r="15" spans="1:9" ht="12.75" customHeight="1">
      <c r="A15" s="8">
        <v>10</v>
      </c>
      <c r="B15" s="9" t="s">
        <v>613</v>
      </c>
      <c r="C15" s="9">
        <f>'2.7'!I15</f>
        <v>12770</v>
      </c>
      <c r="D15" s="9">
        <f>'1.8'!D15</f>
        <v>356</v>
      </c>
      <c r="E15" s="9">
        <f>'1.8'!E15</f>
        <v>1218</v>
      </c>
      <c r="F15" s="9">
        <f t="shared" si="3"/>
        <v>1574</v>
      </c>
      <c r="G15" s="46">
        <f t="shared" si="0"/>
        <v>35.87078651685393</v>
      </c>
      <c r="H15" s="46">
        <f t="shared" si="1"/>
        <v>10.48440065681445</v>
      </c>
      <c r="I15" s="47">
        <f t="shared" si="2"/>
        <v>8.113087674714103</v>
      </c>
    </row>
    <row r="16" spans="1:9" ht="12.75" customHeight="1">
      <c r="A16" s="8">
        <v>11</v>
      </c>
      <c r="B16" s="9" t="s">
        <v>640</v>
      </c>
      <c r="C16" s="9">
        <f>'2.7'!I16</f>
        <v>93643</v>
      </c>
      <c r="D16" s="9">
        <f>'1.8'!D16</f>
        <v>2069</v>
      </c>
      <c r="E16" s="9">
        <f>'1.8'!E16</f>
        <v>8703</v>
      </c>
      <c r="F16" s="9">
        <f t="shared" si="3"/>
        <v>10772</v>
      </c>
      <c r="G16" s="46">
        <f t="shared" si="0"/>
        <v>45.26002899951668</v>
      </c>
      <c r="H16" s="46">
        <f t="shared" si="1"/>
        <v>10.759852924278984</v>
      </c>
      <c r="I16" s="47">
        <f t="shared" si="2"/>
        <v>8.693186037875975</v>
      </c>
    </row>
    <row r="17" spans="1:9" ht="12.75" customHeight="1">
      <c r="A17" s="8">
        <v>12</v>
      </c>
      <c r="B17" s="9" t="s">
        <v>641</v>
      </c>
      <c r="C17" s="9">
        <f>'2.7'!I17</f>
        <v>103404</v>
      </c>
      <c r="D17" s="9">
        <f>'1.8'!D17</f>
        <v>1531</v>
      </c>
      <c r="E17" s="9">
        <f>'1.8'!E17</f>
        <v>6701</v>
      </c>
      <c r="F17" s="9">
        <f t="shared" si="3"/>
        <v>8232</v>
      </c>
      <c r="G17" s="46">
        <f t="shared" si="0"/>
        <v>67.54016982364467</v>
      </c>
      <c r="H17" s="46">
        <f t="shared" si="1"/>
        <v>15.431129682136994</v>
      </c>
      <c r="I17" s="47">
        <f t="shared" si="2"/>
        <v>12.561224489795919</v>
      </c>
    </row>
    <row r="18" spans="1:9" ht="12.75" customHeight="1">
      <c r="A18" s="8">
        <v>13</v>
      </c>
      <c r="B18" s="9" t="s">
        <v>642</v>
      </c>
      <c r="C18" s="9">
        <f>'2.7'!I18</f>
        <v>10593</v>
      </c>
      <c r="D18" s="9">
        <f>'1.8'!D18</f>
        <v>444</v>
      </c>
      <c r="E18" s="9">
        <f>'1.8'!E18</f>
        <v>567</v>
      </c>
      <c r="F18" s="9">
        <f t="shared" si="3"/>
        <v>1011</v>
      </c>
      <c r="G18" s="46">
        <f t="shared" si="0"/>
        <v>23.85810810810811</v>
      </c>
      <c r="H18" s="46">
        <f t="shared" si="1"/>
        <v>18.682539682539684</v>
      </c>
      <c r="I18" s="47">
        <f t="shared" si="2"/>
        <v>10.477744807121661</v>
      </c>
    </row>
    <row r="19" spans="1:9" ht="12.75" customHeight="1">
      <c r="A19" s="161">
        <v>14</v>
      </c>
      <c r="B19" s="162" t="s">
        <v>643</v>
      </c>
      <c r="C19" s="162">
        <f>'2.7'!I19</f>
        <v>159674</v>
      </c>
      <c r="D19" s="162">
        <f>'1.8'!D19</f>
        <v>1898</v>
      </c>
      <c r="E19" s="162">
        <f>'1.8'!E19</f>
        <v>14971</v>
      </c>
      <c r="F19" s="162">
        <f t="shared" si="3"/>
        <v>16869</v>
      </c>
      <c r="G19" s="164">
        <f t="shared" si="0"/>
        <v>84.12750263435196</v>
      </c>
      <c r="H19" s="164">
        <f t="shared" si="1"/>
        <v>10.665553403246276</v>
      </c>
      <c r="I19" s="165">
        <f t="shared" si="2"/>
        <v>9.46552848420179</v>
      </c>
    </row>
    <row r="20" spans="1:9" ht="12.75" customHeight="1">
      <c r="A20" s="8">
        <v>15</v>
      </c>
      <c r="B20" s="9" t="s">
        <v>614</v>
      </c>
      <c r="C20" s="9">
        <f>'2.7'!I20</f>
        <v>26699</v>
      </c>
      <c r="D20" s="9">
        <f>'1.8'!D20</f>
        <v>333</v>
      </c>
      <c r="E20" s="9">
        <f>'1.8'!E20</f>
        <v>2821</v>
      </c>
      <c r="F20" s="9">
        <f t="shared" si="3"/>
        <v>3154</v>
      </c>
      <c r="G20" s="46">
        <f t="shared" si="0"/>
        <v>80.17717717717717</v>
      </c>
      <c r="H20" s="46">
        <f t="shared" si="1"/>
        <v>9.464374335342077</v>
      </c>
      <c r="I20" s="47">
        <f t="shared" si="2"/>
        <v>8.465123652504756</v>
      </c>
    </row>
    <row r="21" spans="1:9" ht="12.75" customHeight="1">
      <c r="A21" s="8">
        <v>16</v>
      </c>
      <c r="B21" s="9" t="s">
        <v>615</v>
      </c>
      <c r="C21" s="9">
        <f>'2.7'!I21</f>
        <v>1290</v>
      </c>
      <c r="D21" s="9">
        <f>'1.8'!D21</f>
        <v>51</v>
      </c>
      <c r="E21" s="9">
        <f>'1.8'!E21</f>
        <v>124</v>
      </c>
      <c r="F21" s="9">
        <f t="shared" si="3"/>
        <v>175</v>
      </c>
      <c r="G21" s="46">
        <f t="shared" si="0"/>
        <v>25.294117647058822</v>
      </c>
      <c r="H21" s="46">
        <f t="shared" si="1"/>
        <v>10.403225806451612</v>
      </c>
      <c r="I21" s="47">
        <f t="shared" si="2"/>
        <v>7.371428571428571</v>
      </c>
    </row>
    <row r="22" spans="1:9" ht="12.75" customHeight="1">
      <c r="A22" s="8">
        <v>17</v>
      </c>
      <c r="B22" s="9" t="s">
        <v>644</v>
      </c>
      <c r="C22" s="9">
        <f>'2.7'!I22</f>
        <v>34295</v>
      </c>
      <c r="D22" s="9">
        <f>'1.8'!D22</f>
        <v>367</v>
      </c>
      <c r="E22" s="9">
        <f>'1.8'!E22</f>
        <v>3753</v>
      </c>
      <c r="F22" s="9">
        <f t="shared" si="3"/>
        <v>4120</v>
      </c>
      <c r="G22" s="46">
        <f t="shared" si="0"/>
        <v>93.44686648501363</v>
      </c>
      <c r="H22" s="46">
        <f t="shared" si="1"/>
        <v>9.138022915001333</v>
      </c>
      <c r="I22" s="47">
        <f t="shared" si="2"/>
        <v>8.324029126213592</v>
      </c>
    </row>
    <row r="23" spans="1:9" ht="12.75" customHeight="1">
      <c r="A23" s="8">
        <v>18</v>
      </c>
      <c r="B23" s="9" t="s">
        <v>645</v>
      </c>
      <c r="C23" s="9">
        <f>'2.7'!I23</f>
        <v>2231</v>
      </c>
      <c r="D23" s="9">
        <f>'1.8'!D23</f>
        <v>88</v>
      </c>
      <c r="E23" s="9">
        <f>'1.8'!E23</f>
        <v>168</v>
      </c>
      <c r="F23" s="9">
        <f t="shared" si="3"/>
        <v>256</v>
      </c>
      <c r="G23" s="46">
        <f t="shared" si="0"/>
        <v>25.352272727272727</v>
      </c>
      <c r="H23" s="46">
        <f t="shared" si="1"/>
        <v>13.279761904761905</v>
      </c>
      <c r="I23" s="47">
        <f t="shared" si="2"/>
        <v>8.71484375</v>
      </c>
    </row>
    <row r="24" spans="1:9" ht="12.75" customHeight="1">
      <c r="A24" s="8">
        <v>19</v>
      </c>
      <c r="B24" s="9" t="s">
        <v>646</v>
      </c>
      <c r="C24" s="9">
        <f>'2.7'!I24</f>
        <v>7399</v>
      </c>
      <c r="D24" s="9">
        <f>'1.8'!D24</f>
        <v>104</v>
      </c>
      <c r="E24" s="9">
        <f>'1.8'!E24</f>
        <v>576</v>
      </c>
      <c r="F24" s="9">
        <f t="shared" si="3"/>
        <v>680</v>
      </c>
      <c r="G24" s="46">
        <f t="shared" si="0"/>
        <v>71.14423076923077</v>
      </c>
      <c r="H24" s="46">
        <f t="shared" si="1"/>
        <v>12.84548611111111</v>
      </c>
      <c r="I24" s="47">
        <f t="shared" si="2"/>
        <v>10.880882352941176</v>
      </c>
    </row>
    <row r="25" spans="1:9" ht="12.75" customHeight="1">
      <c r="A25" s="8">
        <v>20</v>
      </c>
      <c r="B25" s="9" t="s">
        <v>647</v>
      </c>
      <c r="C25" s="9">
        <f>'2.7'!I25</f>
        <v>4285</v>
      </c>
      <c r="D25" s="9">
        <f>'1.8'!D25</f>
        <v>119</v>
      </c>
      <c r="E25" s="9">
        <f>'1.8'!E25</f>
        <v>385</v>
      </c>
      <c r="F25" s="9">
        <f t="shared" si="3"/>
        <v>504</v>
      </c>
      <c r="G25" s="46">
        <f t="shared" si="0"/>
        <v>36.00840336134454</v>
      </c>
      <c r="H25" s="46">
        <f t="shared" si="1"/>
        <v>11.12987012987013</v>
      </c>
      <c r="I25" s="47">
        <f t="shared" si="2"/>
        <v>8.501984126984127</v>
      </c>
    </row>
    <row r="26" spans="1:9" ht="12.75" customHeight="1">
      <c r="A26" s="8">
        <v>21</v>
      </c>
      <c r="B26" s="9" t="s">
        <v>648</v>
      </c>
      <c r="C26" s="9">
        <f>'2.7'!I26</f>
        <v>17800</v>
      </c>
      <c r="D26" s="9">
        <f>'1.8'!D26</f>
        <v>427</v>
      </c>
      <c r="E26" s="9">
        <f>'1.8'!E26</f>
        <v>1566</v>
      </c>
      <c r="F26" s="9">
        <f t="shared" si="3"/>
        <v>1993</v>
      </c>
      <c r="G26" s="46">
        <f t="shared" si="0"/>
        <v>41.686182669789225</v>
      </c>
      <c r="H26" s="46">
        <f t="shared" si="1"/>
        <v>11.366538952745849</v>
      </c>
      <c r="I26" s="47">
        <f t="shared" si="2"/>
        <v>8.931259407927747</v>
      </c>
    </row>
    <row r="27" spans="1:9" ht="12.75" customHeight="1">
      <c r="A27" s="8">
        <v>22</v>
      </c>
      <c r="B27" s="9" t="s">
        <v>649</v>
      </c>
      <c r="C27" s="9">
        <f>'2.7'!I27</f>
        <v>6843</v>
      </c>
      <c r="D27" s="9">
        <f>'1.8'!D27</f>
        <v>150</v>
      </c>
      <c r="E27" s="9">
        <f>'1.8'!E27</f>
        <v>752</v>
      </c>
      <c r="F27" s="9">
        <f t="shared" si="3"/>
        <v>902</v>
      </c>
      <c r="G27" s="46">
        <f t="shared" si="0"/>
        <v>45.62</v>
      </c>
      <c r="H27" s="46">
        <f t="shared" si="1"/>
        <v>9.099734042553191</v>
      </c>
      <c r="I27" s="47">
        <f t="shared" si="2"/>
        <v>7.586474501108648</v>
      </c>
    </row>
    <row r="28" spans="1:9" ht="12.75" customHeight="1">
      <c r="A28" s="8">
        <v>23</v>
      </c>
      <c r="B28" s="9" t="s">
        <v>650</v>
      </c>
      <c r="C28" s="9">
        <f>'2.7'!I28</f>
        <v>1196</v>
      </c>
      <c r="D28" s="9">
        <f>'1.8'!D28</f>
        <v>74</v>
      </c>
      <c r="E28" s="9">
        <f>'1.8'!E28</f>
        <v>111</v>
      </c>
      <c r="F28" s="9">
        <f t="shared" si="3"/>
        <v>185</v>
      </c>
      <c r="G28" s="46">
        <f t="shared" si="0"/>
        <v>16.16216216216216</v>
      </c>
      <c r="H28" s="46">
        <f t="shared" si="1"/>
        <v>10.774774774774775</v>
      </c>
      <c r="I28" s="47">
        <f t="shared" si="2"/>
        <v>6.464864864864865</v>
      </c>
    </row>
    <row r="29" spans="1:9" ht="12.75" customHeight="1">
      <c r="A29" s="8">
        <v>24</v>
      </c>
      <c r="B29" s="9" t="s">
        <v>651</v>
      </c>
      <c r="C29" s="9">
        <f>'2.7'!I29</f>
        <v>5544</v>
      </c>
      <c r="D29" s="9">
        <f>'1.8'!D29</f>
        <v>194</v>
      </c>
      <c r="E29" s="9">
        <f>'1.8'!E29</f>
        <v>457</v>
      </c>
      <c r="F29" s="9">
        <f t="shared" si="3"/>
        <v>651</v>
      </c>
      <c r="G29" s="46">
        <f t="shared" si="0"/>
        <v>28.577319587628867</v>
      </c>
      <c r="H29" s="46">
        <f t="shared" si="1"/>
        <v>12.13129102844639</v>
      </c>
      <c r="I29" s="47">
        <f t="shared" si="2"/>
        <v>8.516129032258064</v>
      </c>
    </row>
    <row r="30" spans="1:9" ht="12.75" customHeight="1">
      <c r="A30" s="8">
        <v>25</v>
      </c>
      <c r="B30" s="9" t="s">
        <v>652</v>
      </c>
      <c r="C30" s="9">
        <f>'2.7'!I30</f>
        <v>21947</v>
      </c>
      <c r="D30" s="9">
        <f>'1.8'!D30</f>
        <v>746</v>
      </c>
      <c r="E30" s="9">
        <f>'1.8'!E30</f>
        <v>2419</v>
      </c>
      <c r="F30" s="9">
        <f t="shared" si="3"/>
        <v>3165</v>
      </c>
      <c r="G30" s="46">
        <f t="shared" si="0"/>
        <v>29.419571045576408</v>
      </c>
      <c r="H30" s="46">
        <f t="shared" si="1"/>
        <v>9.07275733774287</v>
      </c>
      <c r="I30" s="47">
        <f t="shared" si="2"/>
        <v>6.9342812006319114</v>
      </c>
    </row>
    <row r="31" spans="1:9" ht="12.75" customHeight="1">
      <c r="A31" s="8">
        <v>26</v>
      </c>
      <c r="B31" s="9" t="s">
        <v>653</v>
      </c>
      <c r="C31" s="9">
        <f>'2.7'!I31</f>
        <v>5768</v>
      </c>
      <c r="D31" s="9">
        <f>'1.8'!D31</f>
        <v>184</v>
      </c>
      <c r="E31" s="9">
        <f>'1.8'!E31</f>
        <v>495</v>
      </c>
      <c r="F31" s="9">
        <f t="shared" si="3"/>
        <v>679</v>
      </c>
      <c r="G31" s="46">
        <f t="shared" si="0"/>
        <v>31.347826086956523</v>
      </c>
      <c r="H31" s="46">
        <f t="shared" si="1"/>
        <v>11.652525252525253</v>
      </c>
      <c r="I31" s="47">
        <f t="shared" si="2"/>
        <v>8.494845360824742</v>
      </c>
    </row>
    <row r="32" spans="1:9" ht="12.75" customHeight="1">
      <c r="A32" s="8">
        <v>27</v>
      </c>
      <c r="B32" s="9" t="s">
        <v>616</v>
      </c>
      <c r="C32" s="9">
        <f>'2.7'!I32</f>
        <v>1927</v>
      </c>
      <c r="D32" s="9">
        <f>'1.8'!D32</f>
        <v>131</v>
      </c>
      <c r="E32" s="9">
        <f>'1.8'!E32</f>
        <v>180</v>
      </c>
      <c r="F32" s="9">
        <f t="shared" si="3"/>
        <v>311</v>
      </c>
      <c r="G32" s="46">
        <f t="shared" si="0"/>
        <v>14.709923664122137</v>
      </c>
      <c r="H32" s="46">
        <f t="shared" si="1"/>
        <v>10.705555555555556</v>
      </c>
      <c r="I32" s="47">
        <f t="shared" si="2"/>
        <v>6.196141479099678</v>
      </c>
    </row>
    <row r="33" spans="1:9" ht="12.75" customHeight="1">
      <c r="A33" s="8">
        <v>28</v>
      </c>
      <c r="B33" s="9" t="s">
        <v>617</v>
      </c>
      <c r="C33" s="9">
        <f>'2.7'!I33</f>
        <v>2250</v>
      </c>
      <c r="D33" s="9">
        <f>'1.8'!D33</f>
        <v>91</v>
      </c>
      <c r="E33" s="9">
        <f>'1.8'!E33</f>
        <v>135</v>
      </c>
      <c r="F33" s="9">
        <f t="shared" si="3"/>
        <v>226</v>
      </c>
      <c r="G33" s="46">
        <f t="shared" si="0"/>
        <v>24.725274725274726</v>
      </c>
      <c r="H33" s="46">
        <f t="shared" si="1"/>
        <v>16.666666666666668</v>
      </c>
      <c r="I33" s="47">
        <f t="shared" si="2"/>
        <v>9.955752212389381</v>
      </c>
    </row>
    <row r="34" spans="1:9" ht="12.75" customHeight="1">
      <c r="A34" s="8">
        <v>29</v>
      </c>
      <c r="B34" s="9" t="s">
        <v>618</v>
      </c>
      <c r="C34" s="9">
        <f>'2.7'!I34</f>
        <v>3085</v>
      </c>
      <c r="D34" s="9">
        <f>'1.8'!D34</f>
        <v>82</v>
      </c>
      <c r="E34" s="9">
        <f>'1.8'!E34</f>
        <v>197</v>
      </c>
      <c r="F34" s="9">
        <f t="shared" si="3"/>
        <v>279</v>
      </c>
      <c r="G34" s="46">
        <f t="shared" si="0"/>
        <v>37.6219512195122</v>
      </c>
      <c r="H34" s="46">
        <f t="shared" si="1"/>
        <v>15.65989847715736</v>
      </c>
      <c r="I34" s="47">
        <f t="shared" si="2"/>
        <v>11.057347670250897</v>
      </c>
    </row>
    <row r="35" spans="1:9" ht="12.75" customHeight="1">
      <c r="A35" s="11">
        <v>30</v>
      </c>
      <c r="B35" s="12" t="s">
        <v>619</v>
      </c>
      <c r="C35" s="12">
        <f>'2.7'!I35</f>
        <v>842</v>
      </c>
      <c r="D35" s="12">
        <f>'1.8'!D35</f>
        <v>62</v>
      </c>
      <c r="E35" s="12">
        <f>'1.8'!E35</f>
        <v>83</v>
      </c>
      <c r="F35" s="12">
        <f t="shared" si="3"/>
        <v>145</v>
      </c>
      <c r="G35" s="48">
        <f t="shared" si="0"/>
        <v>13.580645161290322</v>
      </c>
      <c r="H35" s="48">
        <f t="shared" si="1"/>
        <v>10.144578313253012</v>
      </c>
      <c r="I35" s="49">
        <f t="shared" si="2"/>
        <v>5.8068965517241375</v>
      </c>
    </row>
    <row r="36" spans="1:9" ht="12.75" customHeight="1">
      <c r="A36" s="233" t="s">
        <v>625</v>
      </c>
      <c r="B36" s="234"/>
      <c r="C36" s="144">
        <f>SUM(C6:C35)</f>
        <v>698304</v>
      </c>
      <c r="D36" s="144">
        <f>SUM(D6:D35)</f>
        <v>13437</v>
      </c>
      <c r="E36" s="144">
        <f>SUM(E6:E35)</f>
        <v>61145</v>
      </c>
      <c r="F36" s="144">
        <f>SUM(F6:F35)</f>
        <v>74582</v>
      </c>
      <c r="G36" s="151">
        <f t="shared" si="0"/>
        <v>51.96874302299621</v>
      </c>
      <c r="H36" s="151">
        <f t="shared" si="1"/>
        <v>11.420459563333061</v>
      </c>
      <c r="I36" s="152">
        <f t="shared" si="2"/>
        <v>9.36290257702931</v>
      </c>
    </row>
    <row r="37" spans="1:9" ht="12.75" customHeight="1">
      <c r="A37" s="26"/>
      <c r="B37" s="26"/>
      <c r="C37" s="27"/>
      <c r="D37" s="27"/>
      <c r="E37" s="27"/>
      <c r="F37" s="27"/>
      <c r="G37" s="50"/>
      <c r="H37" s="50"/>
      <c r="I37" s="50"/>
    </row>
    <row r="38" ht="3.75" customHeight="1"/>
    <row r="39" spans="1:9" ht="12.75" customHeight="1">
      <c r="A39" s="223" t="s">
        <v>654</v>
      </c>
      <c r="B39" s="224"/>
      <c r="C39" s="217" t="s">
        <v>733</v>
      </c>
      <c r="D39" s="219" t="s">
        <v>672</v>
      </c>
      <c r="E39" s="220"/>
      <c r="F39" s="221"/>
      <c r="G39" s="219" t="s">
        <v>735</v>
      </c>
      <c r="H39" s="220"/>
      <c r="I39" s="222"/>
    </row>
    <row r="40" spans="1:9" ht="12.75" customHeight="1">
      <c r="A40" s="225"/>
      <c r="B40" s="226"/>
      <c r="C40" s="218"/>
      <c r="D40" s="153" t="s">
        <v>673</v>
      </c>
      <c r="E40" s="153" t="s">
        <v>674</v>
      </c>
      <c r="F40" s="153" t="s">
        <v>734</v>
      </c>
      <c r="G40" s="153" t="s">
        <v>673</v>
      </c>
      <c r="H40" s="153" t="s">
        <v>674</v>
      </c>
      <c r="I40" s="154" t="s">
        <v>734</v>
      </c>
    </row>
    <row r="41" spans="1:9" ht="12.75" customHeight="1">
      <c r="A41" s="201" t="s">
        <v>626</v>
      </c>
      <c r="B41" s="202"/>
      <c r="C41" s="6">
        <f>'2.7'!I41</f>
        <v>291608</v>
      </c>
      <c r="D41" s="6">
        <f>'1.8'!D41</f>
        <v>11068</v>
      </c>
      <c r="E41" s="6">
        <f>'1.8'!E41</f>
        <v>6759</v>
      </c>
      <c r="F41" s="6">
        <f>D41+E41</f>
        <v>17827</v>
      </c>
      <c r="G41" s="20">
        <f>C41/D41</f>
        <v>26.34694615106614</v>
      </c>
      <c r="H41" s="20">
        <f>C41/E41</f>
        <v>43.14366030477881</v>
      </c>
      <c r="I41" s="21">
        <f>C41/F41</f>
        <v>16.357659729623606</v>
      </c>
    </row>
    <row r="42" spans="1:9" ht="12.75" customHeight="1">
      <c r="A42" s="207" t="s">
        <v>655</v>
      </c>
      <c r="B42" s="208"/>
      <c r="C42" s="12">
        <f>'2.7'!I42</f>
        <v>406696</v>
      </c>
      <c r="D42" s="12">
        <f>'1.8'!D42</f>
        <v>2369</v>
      </c>
      <c r="E42" s="12">
        <f>'1.8'!E42</f>
        <v>54386</v>
      </c>
      <c r="F42" s="12">
        <f>D42+E42</f>
        <v>56755</v>
      </c>
      <c r="G42" s="24">
        <f>C42/D42</f>
        <v>171.67412410299704</v>
      </c>
      <c r="H42" s="24">
        <f>C42/E42</f>
        <v>7.477953885191042</v>
      </c>
      <c r="I42" s="25">
        <f>C42/F42</f>
        <v>7.16581798960444</v>
      </c>
    </row>
  </sheetData>
  <mergeCells count="12">
    <mergeCell ref="A42:B42"/>
    <mergeCell ref="A39:B40"/>
    <mergeCell ref="A36:B36"/>
    <mergeCell ref="A4:A5"/>
    <mergeCell ref="B4:B5"/>
    <mergeCell ref="A41:B41"/>
    <mergeCell ref="C4:C5"/>
    <mergeCell ref="D4:F4"/>
    <mergeCell ref="G4:I4"/>
    <mergeCell ref="C39:C40"/>
    <mergeCell ref="D39:F39"/>
    <mergeCell ref="G39:I39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9" width="8.421875" style="27" customWidth="1"/>
    <col min="10" max="10" width="4.7109375" style="4" customWidth="1"/>
    <col min="11" max="11" width="11.7109375" style="4" customWidth="1"/>
    <col min="12" max="17" width="6.7109375" style="4" customWidth="1"/>
    <col min="18" max="16384" width="9.140625" style="4" customWidth="1"/>
  </cols>
  <sheetData>
    <row r="1" spans="1:11" ht="12.75" customHeight="1">
      <c r="A1" s="1" t="s">
        <v>738</v>
      </c>
      <c r="B1" s="1" t="s">
        <v>739</v>
      </c>
      <c r="J1" s="1" t="s">
        <v>738</v>
      </c>
      <c r="K1" s="1" t="s">
        <v>739</v>
      </c>
    </row>
    <row r="2" spans="1:11" ht="12.75" customHeight="1">
      <c r="A2" s="1"/>
      <c r="B2" s="1" t="s">
        <v>665</v>
      </c>
      <c r="J2" s="1"/>
      <c r="K2" s="1" t="s">
        <v>847</v>
      </c>
    </row>
    <row r="3" spans="1:10" ht="3.75" customHeight="1">
      <c r="A3" s="3"/>
      <c r="J3" s="3"/>
    </row>
    <row r="4" spans="1:17" ht="12.75" customHeight="1">
      <c r="A4" s="179" t="s">
        <v>621</v>
      </c>
      <c r="B4" s="181" t="s">
        <v>620</v>
      </c>
      <c r="C4" s="195" t="s">
        <v>682</v>
      </c>
      <c r="D4" s="195"/>
      <c r="E4" s="195"/>
      <c r="F4" s="195" t="s">
        <v>683</v>
      </c>
      <c r="G4" s="195"/>
      <c r="H4" s="193"/>
      <c r="I4" s="51"/>
      <c r="J4" s="179" t="s">
        <v>621</v>
      </c>
      <c r="K4" s="181" t="s">
        <v>620</v>
      </c>
      <c r="L4" s="195" t="s">
        <v>723</v>
      </c>
      <c r="M4" s="195"/>
      <c r="N4" s="195"/>
      <c r="O4" s="195" t="s">
        <v>684</v>
      </c>
      <c r="P4" s="195"/>
      <c r="Q4" s="193"/>
    </row>
    <row r="5" spans="1:17" ht="12.75" customHeight="1">
      <c r="A5" s="180"/>
      <c r="B5" s="182"/>
      <c r="C5" s="29" t="s">
        <v>680</v>
      </c>
      <c r="D5" s="29" t="s">
        <v>681</v>
      </c>
      <c r="E5" s="29" t="s">
        <v>625</v>
      </c>
      <c r="F5" s="29" t="s">
        <v>680</v>
      </c>
      <c r="G5" s="29" t="s">
        <v>681</v>
      </c>
      <c r="H5" s="30" t="s">
        <v>625</v>
      </c>
      <c r="I5" s="51"/>
      <c r="J5" s="180"/>
      <c r="K5" s="182"/>
      <c r="L5" s="29" t="s">
        <v>680</v>
      </c>
      <c r="M5" s="29" t="s">
        <v>681</v>
      </c>
      <c r="N5" s="29" t="s">
        <v>625</v>
      </c>
      <c r="O5" s="29" t="s">
        <v>680</v>
      </c>
      <c r="P5" s="29" t="s">
        <v>681</v>
      </c>
      <c r="Q5" s="30" t="s">
        <v>625</v>
      </c>
    </row>
    <row r="6" spans="1:17" ht="12.75" customHeight="1">
      <c r="A6" s="5">
        <v>1</v>
      </c>
      <c r="B6" s="6" t="s">
        <v>635</v>
      </c>
      <c r="C6" s="6">
        <v>1544</v>
      </c>
      <c r="D6" s="6">
        <v>5283</v>
      </c>
      <c r="E6" s="6">
        <f aca="true" t="shared" si="0" ref="E6:E35">C6+D6</f>
        <v>6827</v>
      </c>
      <c r="F6" s="6">
        <v>1885</v>
      </c>
      <c r="G6" s="6">
        <v>3013</v>
      </c>
      <c r="H6" s="7">
        <f aca="true" t="shared" si="1" ref="H6:H35">F6+G6</f>
        <v>4898</v>
      </c>
      <c r="I6" s="32"/>
      <c r="J6" s="5">
        <v>1</v>
      </c>
      <c r="K6" s="6" t="s">
        <v>635</v>
      </c>
      <c r="L6" s="6">
        <v>1156</v>
      </c>
      <c r="M6" s="6">
        <v>1327</v>
      </c>
      <c r="N6" s="6">
        <f aca="true" t="shared" si="2" ref="N6:N35">L6+M6</f>
        <v>2483</v>
      </c>
      <c r="O6" s="6">
        <f aca="true" t="shared" si="3" ref="O6:O35">C6+F6+L6</f>
        <v>4585</v>
      </c>
      <c r="P6" s="6">
        <f aca="true" t="shared" si="4" ref="P6:P35">D6+G6+M6</f>
        <v>9623</v>
      </c>
      <c r="Q6" s="7">
        <f aca="true" t="shared" si="5" ref="Q6:Q35">O6+P6</f>
        <v>14208</v>
      </c>
    </row>
    <row r="7" spans="1:17" ht="12.75" customHeight="1">
      <c r="A7" s="8">
        <v>2</v>
      </c>
      <c r="B7" s="9" t="s">
        <v>636</v>
      </c>
      <c r="C7" s="9">
        <v>1104</v>
      </c>
      <c r="D7" s="9">
        <v>3101</v>
      </c>
      <c r="E7" s="9">
        <f t="shared" si="0"/>
        <v>4205</v>
      </c>
      <c r="F7" s="9">
        <v>6396</v>
      </c>
      <c r="G7" s="9">
        <v>6054</v>
      </c>
      <c r="H7" s="10">
        <f t="shared" si="1"/>
        <v>12450</v>
      </c>
      <c r="I7" s="32"/>
      <c r="J7" s="8">
        <v>2</v>
      </c>
      <c r="K7" s="9" t="s">
        <v>636</v>
      </c>
      <c r="L7" s="9">
        <v>2969</v>
      </c>
      <c r="M7" s="9">
        <v>2250</v>
      </c>
      <c r="N7" s="9">
        <f t="shared" si="2"/>
        <v>5219</v>
      </c>
      <c r="O7" s="9">
        <f t="shared" si="3"/>
        <v>10469</v>
      </c>
      <c r="P7" s="9">
        <f t="shared" si="4"/>
        <v>11405</v>
      </c>
      <c r="Q7" s="10">
        <f t="shared" si="5"/>
        <v>21874</v>
      </c>
    </row>
    <row r="8" spans="1:17" ht="12.75" customHeight="1">
      <c r="A8" s="8">
        <v>3</v>
      </c>
      <c r="B8" s="9" t="s">
        <v>637</v>
      </c>
      <c r="C8" s="9">
        <v>199</v>
      </c>
      <c r="D8" s="9">
        <v>729</v>
      </c>
      <c r="E8" s="9">
        <f t="shared" si="0"/>
        <v>928</v>
      </c>
      <c r="F8" s="9">
        <v>2739</v>
      </c>
      <c r="G8" s="9">
        <v>3746</v>
      </c>
      <c r="H8" s="10">
        <f t="shared" si="1"/>
        <v>6485</v>
      </c>
      <c r="I8" s="32"/>
      <c r="J8" s="8">
        <v>3</v>
      </c>
      <c r="K8" s="9" t="s">
        <v>637</v>
      </c>
      <c r="L8" s="9">
        <v>1194</v>
      </c>
      <c r="M8" s="9">
        <v>1435</v>
      </c>
      <c r="N8" s="9">
        <f t="shared" si="2"/>
        <v>2629</v>
      </c>
      <c r="O8" s="9">
        <f t="shared" si="3"/>
        <v>4132</v>
      </c>
      <c r="P8" s="9">
        <f t="shared" si="4"/>
        <v>5910</v>
      </c>
      <c r="Q8" s="10">
        <f t="shared" si="5"/>
        <v>10042</v>
      </c>
    </row>
    <row r="9" spans="1:17" ht="12.75" customHeight="1">
      <c r="A9" s="8">
        <v>4</v>
      </c>
      <c r="B9" s="9" t="s">
        <v>609</v>
      </c>
      <c r="C9" s="9">
        <v>930</v>
      </c>
      <c r="D9" s="9">
        <v>1331</v>
      </c>
      <c r="E9" s="9">
        <f t="shared" si="0"/>
        <v>2261</v>
      </c>
      <c r="F9" s="9">
        <v>3437</v>
      </c>
      <c r="G9" s="9">
        <v>2570</v>
      </c>
      <c r="H9" s="10">
        <f t="shared" si="1"/>
        <v>6007</v>
      </c>
      <c r="I9" s="32"/>
      <c r="J9" s="8">
        <v>4</v>
      </c>
      <c r="K9" s="9" t="s">
        <v>609</v>
      </c>
      <c r="L9" s="9">
        <v>1282</v>
      </c>
      <c r="M9" s="9">
        <v>845</v>
      </c>
      <c r="N9" s="9">
        <f t="shared" si="2"/>
        <v>2127</v>
      </c>
      <c r="O9" s="9">
        <f t="shared" si="3"/>
        <v>5649</v>
      </c>
      <c r="P9" s="9">
        <f t="shared" si="4"/>
        <v>4746</v>
      </c>
      <c r="Q9" s="10">
        <f t="shared" si="5"/>
        <v>10395</v>
      </c>
    </row>
    <row r="10" spans="1:17" ht="12.75" customHeight="1">
      <c r="A10" s="8">
        <v>5</v>
      </c>
      <c r="B10" s="9" t="s">
        <v>610</v>
      </c>
      <c r="C10" s="9">
        <v>3755</v>
      </c>
      <c r="D10" s="9">
        <v>2775</v>
      </c>
      <c r="E10" s="9">
        <f t="shared" si="0"/>
        <v>6530</v>
      </c>
      <c r="F10" s="9">
        <v>2096</v>
      </c>
      <c r="G10" s="9">
        <v>1195</v>
      </c>
      <c r="H10" s="10">
        <f t="shared" si="1"/>
        <v>3291</v>
      </c>
      <c r="I10" s="32"/>
      <c r="J10" s="8">
        <v>5</v>
      </c>
      <c r="K10" s="9" t="s">
        <v>610</v>
      </c>
      <c r="L10" s="9">
        <v>822</v>
      </c>
      <c r="M10" s="9">
        <v>404</v>
      </c>
      <c r="N10" s="9">
        <f t="shared" si="2"/>
        <v>1226</v>
      </c>
      <c r="O10" s="9">
        <f t="shared" si="3"/>
        <v>6673</v>
      </c>
      <c r="P10" s="9">
        <f t="shared" si="4"/>
        <v>4374</v>
      </c>
      <c r="Q10" s="10">
        <f t="shared" si="5"/>
        <v>11047</v>
      </c>
    </row>
    <row r="11" spans="1:17" ht="12.75" customHeight="1">
      <c r="A11" s="8">
        <v>6</v>
      </c>
      <c r="B11" s="9" t="s">
        <v>638</v>
      </c>
      <c r="C11" s="9">
        <v>1512</v>
      </c>
      <c r="D11" s="9">
        <v>2139</v>
      </c>
      <c r="E11" s="9">
        <f t="shared" si="0"/>
        <v>3651</v>
      </c>
      <c r="F11" s="9">
        <v>3153</v>
      </c>
      <c r="G11" s="9">
        <v>1972</v>
      </c>
      <c r="H11" s="10">
        <f t="shared" si="1"/>
        <v>5125</v>
      </c>
      <c r="I11" s="32"/>
      <c r="J11" s="8">
        <v>6</v>
      </c>
      <c r="K11" s="9" t="s">
        <v>638</v>
      </c>
      <c r="L11" s="9">
        <v>1080</v>
      </c>
      <c r="M11" s="9">
        <v>707</v>
      </c>
      <c r="N11" s="9">
        <f t="shared" si="2"/>
        <v>1787</v>
      </c>
      <c r="O11" s="9">
        <f t="shared" si="3"/>
        <v>5745</v>
      </c>
      <c r="P11" s="9">
        <f t="shared" si="4"/>
        <v>4818</v>
      </c>
      <c r="Q11" s="10">
        <f t="shared" si="5"/>
        <v>10563</v>
      </c>
    </row>
    <row r="12" spans="1:17" ht="12.75" customHeight="1">
      <c r="A12" s="8">
        <v>7</v>
      </c>
      <c r="B12" s="9" t="s">
        <v>611</v>
      </c>
      <c r="C12" s="9">
        <v>445</v>
      </c>
      <c r="D12" s="9">
        <v>485</v>
      </c>
      <c r="E12" s="9">
        <f t="shared" si="0"/>
        <v>930</v>
      </c>
      <c r="F12" s="9">
        <v>534</v>
      </c>
      <c r="G12" s="9">
        <v>390</v>
      </c>
      <c r="H12" s="10">
        <f t="shared" si="1"/>
        <v>924</v>
      </c>
      <c r="I12" s="32"/>
      <c r="J12" s="8">
        <v>7</v>
      </c>
      <c r="K12" s="9" t="s">
        <v>611</v>
      </c>
      <c r="L12" s="9">
        <v>312</v>
      </c>
      <c r="M12" s="9">
        <v>207</v>
      </c>
      <c r="N12" s="9">
        <f t="shared" si="2"/>
        <v>519</v>
      </c>
      <c r="O12" s="9">
        <f t="shared" si="3"/>
        <v>1291</v>
      </c>
      <c r="P12" s="9">
        <f t="shared" si="4"/>
        <v>1082</v>
      </c>
      <c r="Q12" s="10">
        <f t="shared" si="5"/>
        <v>2373</v>
      </c>
    </row>
    <row r="13" spans="1:17" ht="12.75" customHeight="1">
      <c r="A13" s="8">
        <v>8</v>
      </c>
      <c r="B13" s="9" t="s">
        <v>612</v>
      </c>
      <c r="C13" s="9">
        <v>2772</v>
      </c>
      <c r="D13" s="9">
        <v>2755</v>
      </c>
      <c r="E13" s="9">
        <f t="shared" si="0"/>
        <v>5527</v>
      </c>
      <c r="F13" s="9">
        <v>5544</v>
      </c>
      <c r="G13" s="9">
        <v>2271</v>
      </c>
      <c r="H13" s="10">
        <f t="shared" si="1"/>
        <v>7815</v>
      </c>
      <c r="I13" s="32"/>
      <c r="J13" s="8">
        <v>8</v>
      </c>
      <c r="K13" s="9" t="s">
        <v>612</v>
      </c>
      <c r="L13" s="9">
        <v>1731</v>
      </c>
      <c r="M13" s="9">
        <v>776</v>
      </c>
      <c r="N13" s="9">
        <f t="shared" si="2"/>
        <v>2507</v>
      </c>
      <c r="O13" s="9">
        <f t="shared" si="3"/>
        <v>10047</v>
      </c>
      <c r="P13" s="9">
        <f t="shared" si="4"/>
        <v>5802</v>
      </c>
      <c r="Q13" s="10">
        <f t="shared" si="5"/>
        <v>15849</v>
      </c>
    </row>
    <row r="14" spans="1:17" ht="12.75" customHeight="1">
      <c r="A14" s="8">
        <v>9</v>
      </c>
      <c r="B14" s="9" t="s">
        <v>639</v>
      </c>
      <c r="C14" s="9">
        <v>109</v>
      </c>
      <c r="D14" s="9">
        <v>224</v>
      </c>
      <c r="E14" s="9">
        <f t="shared" si="0"/>
        <v>333</v>
      </c>
      <c r="F14" s="9">
        <v>297</v>
      </c>
      <c r="G14" s="9">
        <v>155</v>
      </c>
      <c r="H14" s="10">
        <f t="shared" si="1"/>
        <v>452</v>
      </c>
      <c r="I14" s="32"/>
      <c r="J14" s="8">
        <v>9</v>
      </c>
      <c r="K14" s="9" t="s">
        <v>639</v>
      </c>
      <c r="L14" s="9">
        <v>119</v>
      </c>
      <c r="M14" s="9">
        <v>83</v>
      </c>
      <c r="N14" s="9">
        <f t="shared" si="2"/>
        <v>202</v>
      </c>
      <c r="O14" s="9">
        <f t="shared" si="3"/>
        <v>525</v>
      </c>
      <c r="P14" s="9">
        <f t="shared" si="4"/>
        <v>462</v>
      </c>
      <c r="Q14" s="10">
        <f t="shared" si="5"/>
        <v>987</v>
      </c>
    </row>
    <row r="15" spans="1:17" ht="12.75" customHeight="1">
      <c r="A15" s="8">
        <v>10</v>
      </c>
      <c r="B15" s="9" t="s">
        <v>613</v>
      </c>
      <c r="C15" s="9">
        <v>2123</v>
      </c>
      <c r="D15" s="9">
        <v>2817</v>
      </c>
      <c r="E15" s="9">
        <f t="shared" si="0"/>
        <v>4940</v>
      </c>
      <c r="F15" s="9">
        <v>2505</v>
      </c>
      <c r="G15" s="9">
        <v>1584</v>
      </c>
      <c r="H15" s="10">
        <f t="shared" si="1"/>
        <v>4089</v>
      </c>
      <c r="I15" s="32"/>
      <c r="J15" s="8">
        <v>10</v>
      </c>
      <c r="K15" s="9" t="s">
        <v>613</v>
      </c>
      <c r="L15" s="9">
        <v>969</v>
      </c>
      <c r="M15" s="9">
        <v>605</v>
      </c>
      <c r="N15" s="9">
        <f t="shared" si="2"/>
        <v>1574</v>
      </c>
      <c r="O15" s="9">
        <f t="shared" si="3"/>
        <v>5597</v>
      </c>
      <c r="P15" s="9">
        <f t="shared" si="4"/>
        <v>5006</v>
      </c>
      <c r="Q15" s="10">
        <f t="shared" si="5"/>
        <v>10603</v>
      </c>
    </row>
    <row r="16" spans="1:17" ht="12.75" customHeight="1">
      <c r="A16" s="8">
        <v>11</v>
      </c>
      <c r="B16" s="9" t="s">
        <v>640</v>
      </c>
      <c r="C16" s="9">
        <v>10726</v>
      </c>
      <c r="D16" s="9">
        <v>10838</v>
      </c>
      <c r="E16" s="9">
        <f t="shared" si="0"/>
        <v>21564</v>
      </c>
      <c r="F16" s="9">
        <v>21659</v>
      </c>
      <c r="G16" s="9">
        <v>9022</v>
      </c>
      <c r="H16" s="10">
        <f t="shared" si="1"/>
        <v>30681</v>
      </c>
      <c r="I16" s="32"/>
      <c r="J16" s="8">
        <v>11</v>
      </c>
      <c r="K16" s="9" t="s">
        <v>640</v>
      </c>
      <c r="L16" s="9">
        <v>7802</v>
      </c>
      <c r="M16" s="9">
        <v>2970</v>
      </c>
      <c r="N16" s="9">
        <f t="shared" si="2"/>
        <v>10772</v>
      </c>
      <c r="O16" s="9">
        <f t="shared" si="3"/>
        <v>40187</v>
      </c>
      <c r="P16" s="9">
        <f t="shared" si="4"/>
        <v>22830</v>
      </c>
      <c r="Q16" s="10">
        <f t="shared" si="5"/>
        <v>63017</v>
      </c>
    </row>
    <row r="17" spans="1:17" ht="12.75" customHeight="1">
      <c r="A17" s="8">
        <v>12</v>
      </c>
      <c r="B17" s="9" t="s">
        <v>641</v>
      </c>
      <c r="C17" s="9">
        <v>16745</v>
      </c>
      <c r="D17" s="9">
        <v>14948</v>
      </c>
      <c r="E17" s="9">
        <f t="shared" si="0"/>
        <v>31693</v>
      </c>
      <c r="F17" s="9">
        <v>17782</v>
      </c>
      <c r="G17" s="9">
        <v>7847</v>
      </c>
      <c r="H17" s="10">
        <f t="shared" si="1"/>
        <v>25629</v>
      </c>
      <c r="I17" s="32"/>
      <c r="J17" s="8">
        <v>12</v>
      </c>
      <c r="K17" s="9" t="s">
        <v>641</v>
      </c>
      <c r="L17" s="9">
        <v>5594</v>
      </c>
      <c r="M17" s="9">
        <v>2638</v>
      </c>
      <c r="N17" s="9">
        <f t="shared" si="2"/>
        <v>8232</v>
      </c>
      <c r="O17" s="9">
        <f t="shared" si="3"/>
        <v>40121</v>
      </c>
      <c r="P17" s="9">
        <f t="shared" si="4"/>
        <v>25433</v>
      </c>
      <c r="Q17" s="10">
        <f t="shared" si="5"/>
        <v>65554</v>
      </c>
    </row>
    <row r="18" spans="1:17" ht="12.75" customHeight="1">
      <c r="A18" s="8">
        <v>13</v>
      </c>
      <c r="B18" s="9" t="s">
        <v>642</v>
      </c>
      <c r="C18" s="9">
        <v>755</v>
      </c>
      <c r="D18" s="9">
        <v>550</v>
      </c>
      <c r="E18" s="9">
        <f t="shared" si="0"/>
        <v>1305</v>
      </c>
      <c r="F18" s="9">
        <v>1164</v>
      </c>
      <c r="G18" s="9">
        <v>743</v>
      </c>
      <c r="H18" s="10">
        <f t="shared" si="1"/>
        <v>1907</v>
      </c>
      <c r="I18" s="32"/>
      <c r="J18" s="8">
        <v>13</v>
      </c>
      <c r="K18" s="9" t="s">
        <v>642</v>
      </c>
      <c r="L18" s="9">
        <v>583</v>
      </c>
      <c r="M18" s="9">
        <v>428</v>
      </c>
      <c r="N18" s="9">
        <f t="shared" si="2"/>
        <v>1011</v>
      </c>
      <c r="O18" s="9">
        <f t="shared" si="3"/>
        <v>2502</v>
      </c>
      <c r="P18" s="9">
        <f t="shared" si="4"/>
        <v>1721</v>
      </c>
      <c r="Q18" s="10">
        <f t="shared" si="5"/>
        <v>4223</v>
      </c>
    </row>
    <row r="19" spans="1:17" ht="12.75" customHeight="1">
      <c r="A19" s="8">
        <v>14</v>
      </c>
      <c r="B19" s="9" t="s">
        <v>643</v>
      </c>
      <c r="C19" s="9">
        <v>48303</v>
      </c>
      <c r="D19" s="9">
        <v>27289</v>
      </c>
      <c r="E19" s="9">
        <f t="shared" si="0"/>
        <v>75592</v>
      </c>
      <c r="F19" s="9">
        <v>30750</v>
      </c>
      <c r="G19" s="9">
        <v>11716</v>
      </c>
      <c r="H19" s="10">
        <f t="shared" si="1"/>
        <v>42466</v>
      </c>
      <c r="I19" s="32"/>
      <c r="J19" s="8">
        <v>14</v>
      </c>
      <c r="K19" s="9" t="s">
        <v>643</v>
      </c>
      <c r="L19" s="9">
        <v>12441</v>
      </c>
      <c r="M19" s="9">
        <v>4428</v>
      </c>
      <c r="N19" s="9">
        <f t="shared" si="2"/>
        <v>16869</v>
      </c>
      <c r="O19" s="9">
        <f t="shared" si="3"/>
        <v>91494</v>
      </c>
      <c r="P19" s="9">
        <f t="shared" si="4"/>
        <v>43433</v>
      </c>
      <c r="Q19" s="10">
        <f t="shared" si="5"/>
        <v>134927</v>
      </c>
    </row>
    <row r="20" spans="1:17" ht="12.75" customHeight="1">
      <c r="A20" s="8">
        <v>15</v>
      </c>
      <c r="B20" s="9" t="s">
        <v>614</v>
      </c>
      <c r="C20" s="9">
        <v>3251</v>
      </c>
      <c r="D20" s="9">
        <v>3361</v>
      </c>
      <c r="E20" s="9">
        <f t="shared" si="0"/>
        <v>6612</v>
      </c>
      <c r="F20" s="9">
        <v>6936</v>
      </c>
      <c r="G20" s="9">
        <v>3057</v>
      </c>
      <c r="H20" s="10">
        <f t="shared" si="1"/>
        <v>9993</v>
      </c>
      <c r="I20" s="32"/>
      <c r="J20" s="8">
        <v>15</v>
      </c>
      <c r="K20" s="9" t="s">
        <v>614</v>
      </c>
      <c r="L20" s="9">
        <v>2357</v>
      </c>
      <c r="M20" s="9">
        <v>797</v>
      </c>
      <c r="N20" s="9">
        <f t="shared" si="2"/>
        <v>3154</v>
      </c>
      <c r="O20" s="9">
        <f t="shared" si="3"/>
        <v>12544</v>
      </c>
      <c r="P20" s="9">
        <f t="shared" si="4"/>
        <v>7215</v>
      </c>
      <c r="Q20" s="10">
        <f t="shared" si="5"/>
        <v>19759</v>
      </c>
    </row>
    <row r="21" spans="1:17" ht="12.75" customHeight="1">
      <c r="A21" s="8">
        <v>16</v>
      </c>
      <c r="B21" s="9" t="s">
        <v>615</v>
      </c>
      <c r="C21" s="9">
        <v>199</v>
      </c>
      <c r="D21" s="9">
        <v>257</v>
      </c>
      <c r="E21" s="9">
        <f t="shared" si="0"/>
        <v>456</v>
      </c>
      <c r="F21" s="9">
        <v>220</v>
      </c>
      <c r="G21" s="9">
        <v>133</v>
      </c>
      <c r="H21" s="10">
        <f t="shared" si="1"/>
        <v>353</v>
      </c>
      <c r="I21" s="32"/>
      <c r="J21" s="8">
        <v>16</v>
      </c>
      <c r="K21" s="9" t="s">
        <v>615</v>
      </c>
      <c r="L21" s="9">
        <v>111</v>
      </c>
      <c r="M21" s="9">
        <v>64</v>
      </c>
      <c r="N21" s="9">
        <f t="shared" si="2"/>
        <v>175</v>
      </c>
      <c r="O21" s="9">
        <f t="shared" si="3"/>
        <v>530</v>
      </c>
      <c r="P21" s="9">
        <f t="shared" si="4"/>
        <v>454</v>
      </c>
      <c r="Q21" s="10">
        <f t="shared" si="5"/>
        <v>984</v>
      </c>
    </row>
    <row r="22" spans="1:17" ht="12.75" customHeight="1">
      <c r="A22" s="8">
        <v>17</v>
      </c>
      <c r="B22" s="9" t="s">
        <v>644</v>
      </c>
      <c r="C22" s="9">
        <v>3158</v>
      </c>
      <c r="D22" s="9">
        <v>2535</v>
      </c>
      <c r="E22" s="9">
        <f t="shared" si="0"/>
        <v>5693</v>
      </c>
      <c r="F22" s="9">
        <v>7096</v>
      </c>
      <c r="G22" s="9">
        <v>2127</v>
      </c>
      <c r="H22" s="10">
        <f t="shared" si="1"/>
        <v>9223</v>
      </c>
      <c r="I22" s="32"/>
      <c r="J22" s="8">
        <v>17</v>
      </c>
      <c r="K22" s="9" t="s">
        <v>644</v>
      </c>
      <c r="L22" s="9">
        <v>3212</v>
      </c>
      <c r="M22" s="9">
        <v>908</v>
      </c>
      <c r="N22" s="9">
        <f t="shared" si="2"/>
        <v>4120</v>
      </c>
      <c r="O22" s="9">
        <f t="shared" si="3"/>
        <v>13466</v>
      </c>
      <c r="P22" s="9">
        <f t="shared" si="4"/>
        <v>5570</v>
      </c>
      <c r="Q22" s="10">
        <f t="shared" si="5"/>
        <v>19036</v>
      </c>
    </row>
    <row r="23" spans="1:17" ht="12.75" customHeight="1">
      <c r="A23" s="8">
        <v>18</v>
      </c>
      <c r="B23" s="9" t="s">
        <v>645</v>
      </c>
      <c r="C23" s="9">
        <v>474</v>
      </c>
      <c r="D23" s="9">
        <v>357</v>
      </c>
      <c r="E23" s="9">
        <f t="shared" si="0"/>
        <v>831</v>
      </c>
      <c r="F23" s="9">
        <v>401</v>
      </c>
      <c r="G23" s="9">
        <v>182</v>
      </c>
      <c r="H23" s="10">
        <f t="shared" si="1"/>
        <v>583</v>
      </c>
      <c r="I23" s="32"/>
      <c r="J23" s="8">
        <v>18</v>
      </c>
      <c r="K23" s="9" t="s">
        <v>645</v>
      </c>
      <c r="L23" s="9">
        <v>185</v>
      </c>
      <c r="M23" s="9">
        <v>71</v>
      </c>
      <c r="N23" s="9">
        <f t="shared" si="2"/>
        <v>256</v>
      </c>
      <c r="O23" s="9">
        <f t="shared" si="3"/>
        <v>1060</v>
      </c>
      <c r="P23" s="9">
        <f t="shared" si="4"/>
        <v>610</v>
      </c>
      <c r="Q23" s="10">
        <f t="shared" si="5"/>
        <v>1670</v>
      </c>
    </row>
    <row r="24" spans="1:17" ht="12.75" customHeight="1">
      <c r="A24" s="8">
        <v>19</v>
      </c>
      <c r="B24" s="9" t="s">
        <v>646</v>
      </c>
      <c r="C24" s="9">
        <v>1455</v>
      </c>
      <c r="D24" s="9">
        <v>973</v>
      </c>
      <c r="E24" s="9">
        <f t="shared" si="0"/>
        <v>2428</v>
      </c>
      <c r="F24" s="9">
        <v>1790</v>
      </c>
      <c r="G24" s="9">
        <v>843</v>
      </c>
      <c r="H24" s="10">
        <f t="shared" si="1"/>
        <v>2633</v>
      </c>
      <c r="I24" s="32"/>
      <c r="J24" s="8">
        <v>19</v>
      </c>
      <c r="K24" s="9" t="s">
        <v>646</v>
      </c>
      <c r="L24" s="9">
        <v>464</v>
      </c>
      <c r="M24" s="9">
        <v>216</v>
      </c>
      <c r="N24" s="9">
        <f t="shared" si="2"/>
        <v>680</v>
      </c>
      <c r="O24" s="9">
        <f t="shared" si="3"/>
        <v>3709</v>
      </c>
      <c r="P24" s="9">
        <f t="shared" si="4"/>
        <v>2032</v>
      </c>
      <c r="Q24" s="10">
        <f t="shared" si="5"/>
        <v>5741</v>
      </c>
    </row>
    <row r="25" spans="1:17" ht="12.75" customHeight="1">
      <c r="A25" s="8">
        <v>20</v>
      </c>
      <c r="B25" s="9" t="s">
        <v>647</v>
      </c>
      <c r="C25" s="9">
        <v>818</v>
      </c>
      <c r="D25" s="9">
        <v>712</v>
      </c>
      <c r="E25" s="9">
        <f t="shared" si="0"/>
        <v>1530</v>
      </c>
      <c r="F25" s="9">
        <v>973</v>
      </c>
      <c r="G25" s="9">
        <v>475</v>
      </c>
      <c r="H25" s="10">
        <f t="shared" si="1"/>
        <v>1448</v>
      </c>
      <c r="I25" s="32"/>
      <c r="J25" s="8">
        <v>20</v>
      </c>
      <c r="K25" s="9" t="s">
        <v>647</v>
      </c>
      <c r="L25" s="9">
        <v>349</v>
      </c>
      <c r="M25" s="9">
        <v>155</v>
      </c>
      <c r="N25" s="9">
        <f t="shared" si="2"/>
        <v>504</v>
      </c>
      <c r="O25" s="9">
        <f t="shared" si="3"/>
        <v>2140</v>
      </c>
      <c r="P25" s="9">
        <f t="shared" si="4"/>
        <v>1342</v>
      </c>
      <c r="Q25" s="10">
        <f t="shared" si="5"/>
        <v>3482</v>
      </c>
    </row>
    <row r="26" spans="1:17" ht="12.75" customHeight="1">
      <c r="A26" s="8">
        <v>21</v>
      </c>
      <c r="B26" s="9" t="s">
        <v>648</v>
      </c>
      <c r="C26" s="9">
        <v>2345</v>
      </c>
      <c r="D26" s="9">
        <v>2580</v>
      </c>
      <c r="E26" s="9">
        <f t="shared" si="0"/>
        <v>4925</v>
      </c>
      <c r="F26" s="9">
        <v>2579</v>
      </c>
      <c r="G26" s="9">
        <v>1947</v>
      </c>
      <c r="H26" s="10">
        <f t="shared" si="1"/>
        <v>4526</v>
      </c>
      <c r="I26" s="32"/>
      <c r="J26" s="8">
        <v>21</v>
      </c>
      <c r="K26" s="9" t="s">
        <v>648</v>
      </c>
      <c r="L26" s="9">
        <v>1164</v>
      </c>
      <c r="M26" s="9">
        <v>829</v>
      </c>
      <c r="N26" s="9">
        <f t="shared" si="2"/>
        <v>1993</v>
      </c>
      <c r="O26" s="9">
        <f t="shared" si="3"/>
        <v>6088</v>
      </c>
      <c r="P26" s="9">
        <f t="shared" si="4"/>
        <v>5356</v>
      </c>
      <c r="Q26" s="10">
        <f t="shared" si="5"/>
        <v>11444</v>
      </c>
    </row>
    <row r="27" spans="1:17" ht="12.75" customHeight="1">
      <c r="A27" s="8">
        <v>22</v>
      </c>
      <c r="B27" s="9" t="s">
        <v>649</v>
      </c>
      <c r="C27" s="9">
        <v>306</v>
      </c>
      <c r="D27" s="9">
        <v>471</v>
      </c>
      <c r="E27" s="9">
        <f t="shared" si="0"/>
        <v>777</v>
      </c>
      <c r="F27" s="9">
        <v>1116</v>
      </c>
      <c r="G27" s="9">
        <v>699</v>
      </c>
      <c r="H27" s="10">
        <f t="shared" si="1"/>
        <v>1815</v>
      </c>
      <c r="I27" s="32"/>
      <c r="J27" s="8">
        <v>22</v>
      </c>
      <c r="K27" s="9" t="s">
        <v>649</v>
      </c>
      <c r="L27" s="9">
        <v>614</v>
      </c>
      <c r="M27" s="9">
        <v>288</v>
      </c>
      <c r="N27" s="9">
        <f t="shared" si="2"/>
        <v>902</v>
      </c>
      <c r="O27" s="9">
        <f t="shared" si="3"/>
        <v>2036</v>
      </c>
      <c r="P27" s="9">
        <f t="shared" si="4"/>
        <v>1458</v>
      </c>
      <c r="Q27" s="10">
        <f t="shared" si="5"/>
        <v>3494</v>
      </c>
    </row>
    <row r="28" spans="1:17" ht="12.75" customHeight="1">
      <c r="A28" s="8">
        <v>23</v>
      </c>
      <c r="B28" s="9" t="s">
        <v>650</v>
      </c>
      <c r="C28" s="9">
        <v>101</v>
      </c>
      <c r="D28" s="9">
        <v>191</v>
      </c>
      <c r="E28" s="9">
        <f t="shared" si="0"/>
        <v>292</v>
      </c>
      <c r="F28" s="9">
        <v>238</v>
      </c>
      <c r="G28" s="9">
        <v>219</v>
      </c>
      <c r="H28" s="10">
        <f t="shared" si="1"/>
        <v>457</v>
      </c>
      <c r="I28" s="32"/>
      <c r="J28" s="8">
        <v>23</v>
      </c>
      <c r="K28" s="9" t="s">
        <v>650</v>
      </c>
      <c r="L28" s="9">
        <v>106</v>
      </c>
      <c r="M28" s="9">
        <v>79</v>
      </c>
      <c r="N28" s="9">
        <f t="shared" si="2"/>
        <v>185</v>
      </c>
      <c r="O28" s="9">
        <f t="shared" si="3"/>
        <v>445</v>
      </c>
      <c r="P28" s="9">
        <f t="shared" si="4"/>
        <v>489</v>
      </c>
      <c r="Q28" s="10">
        <f t="shared" si="5"/>
        <v>934</v>
      </c>
    </row>
    <row r="29" spans="1:17" ht="12.75" customHeight="1">
      <c r="A29" s="8">
        <v>24</v>
      </c>
      <c r="B29" s="9" t="s">
        <v>651</v>
      </c>
      <c r="C29" s="9">
        <v>204</v>
      </c>
      <c r="D29" s="9">
        <v>311</v>
      </c>
      <c r="E29" s="9">
        <f t="shared" si="0"/>
        <v>515</v>
      </c>
      <c r="F29" s="9">
        <v>1263</v>
      </c>
      <c r="G29" s="9">
        <v>791</v>
      </c>
      <c r="H29" s="10">
        <f t="shared" si="1"/>
        <v>2054</v>
      </c>
      <c r="I29" s="32"/>
      <c r="J29" s="8">
        <v>24</v>
      </c>
      <c r="K29" s="9" t="s">
        <v>651</v>
      </c>
      <c r="L29" s="9">
        <v>411</v>
      </c>
      <c r="M29" s="9">
        <v>240</v>
      </c>
      <c r="N29" s="9">
        <f t="shared" si="2"/>
        <v>651</v>
      </c>
      <c r="O29" s="9">
        <f t="shared" si="3"/>
        <v>1878</v>
      </c>
      <c r="P29" s="9">
        <f t="shared" si="4"/>
        <v>1342</v>
      </c>
      <c r="Q29" s="10">
        <f t="shared" si="5"/>
        <v>3220</v>
      </c>
    </row>
    <row r="30" spans="1:17" ht="12.75" customHeight="1">
      <c r="A30" s="8">
        <v>25</v>
      </c>
      <c r="B30" s="9" t="s">
        <v>652</v>
      </c>
      <c r="C30" s="9">
        <v>1402</v>
      </c>
      <c r="D30" s="9">
        <v>2797</v>
      </c>
      <c r="E30" s="9">
        <f t="shared" si="0"/>
        <v>4199</v>
      </c>
      <c r="F30" s="9">
        <v>3646</v>
      </c>
      <c r="G30" s="9">
        <v>3456</v>
      </c>
      <c r="H30" s="10">
        <f t="shared" si="1"/>
        <v>7102</v>
      </c>
      <c r="I30" s="32"/>
      <c r="J30" s="8">
        <v>25</v>
      </c>
      <c r="K30" s="9" t="s">
        <v>652</v>
      </c>
      <c r="L30" s="9">
        <v>1813</v>
      </c>
      <c r="M30" s="9">
        <v>1352</v>
      </c>
      <c r="N30" s="9">
        <f t="shared" si="2"/>
        <v>3165</v>
      </c>
      <c r="O30" s="9">
        <f t="shared" si="3"/>
        <v>6861</v>
      </c>
      <c r="P30" s="9">
        <f t="shared" si="4"/>
        <v>7605</v>
      </c>
      <c r="Q30" s="10">
        <f t="shared" si="5"/>
        <v>14466</v>
      </c>
    </row>
    <row r="31" spans="1:17" ht="12.75" customHeight="1">
      <c r="A31" s="8">
        <v>26</v>
      </c>
      <c r="B31" s="9" t="s">
        <v>653</v>
      </c>
      <c r="C31" s="9">
        <v>257</v>
      </c>
      <c r="D31" s="9">
        <v>286</v>
      </c>
      <c r="E31" s="9">
        <f t="shared" si="0"/>
        <v>543</v>
      </c>
      <c r="F31" s="9">
        <v>980</v>
      </c>
      <c r="G31" s="9">
        <v>568</v>
      </c>
      <c r="H31" s="10">
        <f t="shared" si="1"/>
        <v>1548</v>
      </c>
      <c r="I31" s="32"/>
      <c r="J31" s="8">
        <v>26</v>
      </c>
      <c r="K31" s="9" t="s">
        <v>653</v>
      </c>
      <c r="L31" s="9">
        <v>457</v>
      </c>
      <c r="M31" s="9">
        <v>222</v>
      </c>
      <c r="N31" s="9">
        <f t="shared" si="2"/>
        <v>679</v>
      </c>
      <c r="O31" s="9">
        <f t="shared" si="3"/>
        <v>1694</v>
      </c>
      <c r="P31" s="9">
        <f t="shared" si="4"/>
        <v>1076</v>
      </c>
      <c r="Q31" s="10">
        <f t="shared" si="5"/>
        <v>2770</v>
      </c>
    </row>
    <row r="32" spans="1:17" ht="12.75" customHeight="1">
      <c r="A32" s="8">
        <v>27</v>
      </c>
      <c r="B32" s="9" t="s">
        <v>616</v>
      </c>
      <c r="C32" s="9">
        <v>76</v>
      </c>
      <c r="D32" s="9">
        <v>233</v>
      </c>
      <c r="E32" s="9">
        <f t="shared" si="0"/>
        <v>309</v>
      </c>
      <c r="F32" s="9">
        <v>253</v>
      </c>
      <c r="G32" s="9">
        <v>405</v>
      </c>
      <c r="H32" s="10">
        <f t="shared" si="1"/>
        <v>658</v>
      </c>
      <c r="I32" s="32"/>
      <c r="J32" s="8">
        <v>27</v>
      </c>
      <c r="K32" s="9" t="s">
        <v>616</v>
      </c>
      <c r="L32" s="9">
        <v>133</v>
      </c>
      <c r="M32" s="9">
        <v>178</v>
      </c>
      <c r="N32" s="9">
        <f t="shared" si="2"/>
        <v>311</v>
      </c>
      <c r="O32" s="9">
        <f t="shared" si="3"/>
        <v>462</v>
      </c>
      <c r="P32" s="9">
        <f t="shared" si="4"/>
        <v>816</v>
      </c>
      <c r="Q32" s="10">
        <f t="shared" si="5"/>
        <v>1278</v>
      </c>
    </row>
    <row r="33" spans="1:17" ht="12.75" customHeight="1">
      <c r="A33" s="8">
        <v>28</v>
      </c>
      <c r="B33" s="9" t="s">
        <v>617</v>
      </c>
      <c r="C33" s="9">
        <v>222</v>
      </c>
      <c r="D33" s="9">
        <v>302</v>
      </c>
      <c r="E33" s="9">
        <f t="shared" si="0"/>
        <v>524</v>
      </c>
      <c r="F33" s="9">
        <v>290</v>
      </c>
      <c r="G33" s="9">
        <v>160</v>
      </c>
      <c r="H33" s="10">
        <f t="shared" si="1"/>
        <v>450</v>
      </c>
      <c r="I33" s="32"/>
      <c r="J33" s="8">
        <v>28</v>
      </c>
      <c r="K33" s="9" t="s">
        <v>617</v>
      </c>
      <c r="L33" s="9">
        <v>162</v>
      </c>
      <c r="M33" s="9">
        <v>64</v>
      </c>
      <c r="N33" s="9">
        <f t="shared" si="2"/>
        <v>226</v>
      </c>
      <c r="O33" s="9">
        <f t="shared" si="3"/>
        <v>674</v>
      </c>
      <c r="P33" s="9">
        <f t="shared" si="4"/>
        <v>526</v>
      </c>
      <c r="Q33" s="10">
        <f t="shared" si="5"/>
        <v>1200</v>
      </c>
    </row>
    <row r="34" spans="1:17" ht="12.75" customHeight="1">
      <c r="A34" s="8">
        <v>29</v>
      </c>
      <c r="B34" s="9" t="s">
        <v>618</v>
      </c>
      <c r="C34" s="9">
        <v>149</v>
      </c>
      <c r="D34" s="9">
        <v>180</v>
      </c>
      <c r="E34" s="9">
        <f t="shared" si="0"/>
        <v>329</v>
      </c>
      <c r="F34" s="9">
        <v>452</v>
      </c>
      <c r="G34" s="9">
        <v>240</v>
      </c>
      <c r="H34" s="10">
        <f t="shared" si="1"/>
        <v>692</v>
      </c>
      <c r="I34" s="32"/>
      <c r="J34" s="8">
        <v>29</v>
      </c>
      <c r="K34" s="9" t="s">
        <v>618</v>
      </c>
      <c r="L34" s="9">
        <v>177</v>
      </c>
      <c r="M34" s="9">
        <v>102</v>
      </c>
      <c r="N34" s="9">
        <f t="shared" si="2"/>
        <v>279</v>
      </c>
      <c r="O34" s="9">
        <f t="shared" si="3"/>
        <v>778</v>
      </c>
      <c r="P34" s="9">
        <f t="shared" si="4"/>
        <v>522</v>
      </c>
      <c r="Q34" s="10">
        <f t="shared" si="5"/>
        <v>1300</v>
      </c>
    </row>
    <row r="35" spans="1:17" ht="12.75" customHeight="1">
      <c r="A35" s="11">
        <v>30</v>
      </c>
      <c r="B35" s="12" t="s">
        <v>619</v>
      </c>
      <c r="C35" s="12">
        <v>168</v>
      </c>
      <c r="D35" s="12">
        <v>142</v>
      </c>
      <c r="E35" s="12">
        <f t="shared" si="0"/>
        <v>310</v>
      </c>
      <c r="F35" s="12">
        <v>223</v>
      </c>
      <c r="G35" s="12">
        <v>118</v>
      </c>
      <c r="H35" s="13">
        <f t="shared" si="1"/>
        <v>341</v>
      </c>
      <c r="I35" s="32"/>
      <c r="J35" s="11">
        <v>30</v>
      </c>
      <c r="K35" s="12" t="s">
        <v>619</v>
      </c>
      <c r="L35" s="12">
        <v>104</v>
      </c>
      <c r="M35" s="12">
        <v>41</v>
      </c>
      <c r="N35" s="12">
        <f t="shared" si="2"/>
        <v>145</v>
      </c>
      <c r="O35" s="12">
        <f t="shared" si="3"/>
        <v>495</v>
      </c>
      <c r="P35" s="12">
        <f t="shared" si="4"/>
        <v>301</v>
      </c>
      <c r="Q35" s="13">
        <f t="shared" si="5"/>
        <v>796</v>
      </c>
    </row>
    <row r="36" spans="1:17" ht="12.75" customHeight="1">
      <c r="A36" s="177" t="s">
        <v>625</v>
      </c>
      <c r="B36" s="178"/>
      <c r="C36" s="14">
        <f aca="true" t="shared" si="6" ref="C36:H36">SUM(C6:C35)</f>
        <v>105607</v>
      </c>
      <c r="D36" s="14">
        <f t="shared" si="6"/>
        <v>90952</v>
      </c>
      <c r="E36" s="14">
        <f t="shared" si="6"/>
        <v>196559</v>
      </c>
      <c r="F36" s="14">
        <f t="shared" si="6"/>
        <v>128397</v>
      </c>
      <c r="G36" s="14">
        <f t="shared" si="6"/>
        <v>67698</v>
      </c>
      <c r="H36" s="15">
        <f t="shared" si="6"/>
        <v>196095</v>
      </c>
      <c r="I36" s="32"/>
      <c r="J36" s="177" t="s">
        <v>625</v>
      </c>
      <c r="K36" s="178"/>
      <c r="L36" s="14">
        <f aca="true" t="shared" si="7" ref="L36:Q36">SUM(L6:L35)</f>
        <v>49873</v>
      </c>
      <c r="M36" s="14">
        <f t="shared" si="7"/>
        <v>24709</v>
      </c>
      <c r="N36" s="14">
        <f t="shared" si="7"/>
        <v>74582</v>
      </c>
      <c r="O36" s="14">
        <f t="shared" si="7"/>
        <v>283877</v>
      </c>
      <c r="P36" s="14">
        <f t="shared" si="7"/>
        <v>183359</v>
      </c>
      <c r="Q36" s="15">
        <f t="shared" si="7"/>
        <v>467236</v>
      </c>
    </row>
    <row r="37" spans="1:17" ht="12.75" customHeight="1">
      <c r="A37" s="177" t="s">
        <v>629</v>
      </c>
      <c r="B37" s="178"/>
      <c r="C37" s="16">
        <f>C36/E36*100</f>
        <v>53.72788831852014</v>
      </c>
      <c r="D37" s="16">
        <f>D36/E36*100</f>
        <v>46.27211168147986</v>
      </c>
      <c r="E37" s="14"/>
      <c r="F37" s="16">
        <f>F36/H36*100</f>
        <v>65.47693719880671</v>
      </c>
      <c r="G37" s="16">
        <f>G36/H36*100</f>
        <v>34.5230628011933</v>
      </c>
      <c r="H37" s="33"/>
      <c r="I37" s="32"/>
      <c r="J37" s="177" t="s">
        <v>629</v>
      </c>
      <c r="K37" s="178"/>
      <c r="L37" s="16">
        <f>L36/N36*100</f>
        <v>66.87002225738114</v>
      </c>
      <c r="M37" s="16">
        <f>M36/N36*100</f>
        <v>33.12997774261886</v>
      </c>
      <c r="N37" s="14"/>
      <c r="O37" s="16">
        <f>O36/Q36*100</f>
        <v>60.756662585930876</v>
      </c>
      <c r="P37" s="16">
        <f>P36/Q36*100</f>
        <v>39.243337414069124</v>
      </c>
      <c r="Q37" s="33"/>
    </row>
    <row r="38" ht="3.75" customHeight="1"/>
    <row r="39" spans="1:17" ht="12.75" customHeight="1">
      <c r="A39" s="203" t="s">
        <v>654</v>
      </c>
      <c r="B39" s="204"/>
      <c r="C39" s="195" t="s">
        <v>682</v>
      </c>
      <c r="D39" s="195"/>
      <c r="E39" s="195"/>
      <c r="F39" s="195" t="s">
        <v>683</v>
      </c>
      <c r="G39" s="195"/>
      <c r="H39" s="193"/>
      <c r="I39" s="51"/>
      <c r="J39" s="197" t="s">
        <v>654</v>
      </c>
      <c r="K39" s="198"/>
      <c r="L39" s="195" t="s">
        <v>723</v>
      </c>
      <c r="M39" s="195"/>
      <c r="N39" s="195"/>
      <c r="O39" s="195" t="s">
        <v>684</v>
      </c>
      <c r="P39" s="195"/>
      <c r="Q39" s="193"/>
    </row>
    <row r="40" spans="1:17" ht="12.75" customHeight="1">
      <c r="A40" s="205"/>
      <c r="B40" s="206"/>
      <c r="C40" s="29" t="s">
        <v>680</v>
      </c>
      <c r="D40" s="29" t="s">
        <v>681</v>
      </c>
      <c r="E40" s="29" t="s">
        <v>625</v>
      </c>
      <c r="F40" s="29" t="s">
        <v>680</v>
      </c>
      <c r="G40" s="29" t="s">
        <v>681</v>
      </c>
      <c r="H40" s="30" t="s">
        <v>625</v>
      </c>
      <c r="I40" s="51"/>
      <c r="J40" s="199"/>
      <c r="K40" s="200"/>
      <c r="L40" s="29" t="s">
        <v>680</v>
      </c>
      <c r="M40" s="29" t="s">
        <v>681</v>
      </c>
      <c r="N40" s="29" t="s">
        <v>625</v>
      </c>
      <c r="O40" s="29" t="s">
        <v>680</v>
      </c>
      <c r="P40" s="29" t="s">
        <v>681</v>
      </c>
      <c r="Q40" s="30" t="s">
        <v>625</v>
      </c>
    </row>
    <row r="41" spans="1:17" ht="12.75" customHeight="1">
      <c r="A41" s="201" t="s">
        <v>626</v>
      </c>
      <c r="B41" s="202"/>
      <c r="C41" s="6">
        <v>6298</v>
      </c>
      <c r="D41" s="9">
        <v>12479</v>
      </c>
      <c r="E41" s="6">
        <f>C41+D41</f>
        <v>18777</v>
      </c>
      <c r="F41" s="6">
        <v>16031</v>
      </c>
      <c r="G41" s="6">
        <v>15568</v>
      </c>
      <c r="H41" s="7">
        <f>F41+G41</f>
        <v>31599</v>
      </c>
      <c r="I41" s="32"/>
      <c r="J41" s="188" t="s">
        <v>626</v>
      </c>
      <c r="K41" s="189"/>
      <c r="L41" s="34">
        <v>9422</v>
      </c>
      <c r="M41" s="35">
        <v>8405</v>
      </c>
      <c r="N41" s="35">
        <f>L41+M41</f>
        <v>17827</v>
      </c>
      <c r="O41" s="35">
        <f>C41+F41+L41</f>
        <v>31751</v>
      </c>
      <c r="P41" s="35">
        <f>D41+G41+M41</f>
        <v>36452</v>
      </c>
      <c r="Q41" s="7">
        <f>O41+P41</f>
        <v>68203</v>
      </c>
    </row>
    <row r="42" spans="1:17" ht="12.75" customHeight="1">
      <c r="A42" s="207" t="s">
        <v>655</v>
      </c>
      <c r="B42" s="208"/>
      <c r="C42" s="12">
        <v>99309</v>
      </c>
      <c r="D42" s="12">
        <v>78473</v>
      </c>
      <c r="E42" s="12">
        <f>C42+D42</f>
        <v>177782</v>
      </c>
      <c r="F42" s="12">
        <v>112366</v>
      </c>
      <c r="G42" s="12">
        <v>52130</v>
      </c>
      <c r="H42" s="13">
        <f>F42+G42</f>
        <v>164496</v>
      </c>
      <c r="I42" s="32"/>
      <c r="J42" s="190" t="s">
        <v>655</v>
      </c>
      <c r="K42" s="191"/>
      <c r="L42" s="36">
        <v>40451</v>
      </c>
      <c r="M42" s="37">
        <v>16304</v>
      </c>
      <c r="N42" s="37">
        <f>L42+M42</f>
        <v>56755</v>
      </c>
      <c r="O42" s="37">
        <f>C42+F42+L42</f>
        <v>252126</v>
      </c>
      <c r="P42" s="37">
        <f>D42+G42+M42</f>
        <v>146907</v>
      </c>
      <c r="Q42" s="13">
        <f>O42+P42</f>
        <v>399033</v>
      </c>
    </row>
  </sheetData>
  <mergeCells count="22">
    <mergeCell ref="J41:K41"/>
    <mergeCell ref="J42:K42"/>
    <mergeCell ref="C39:E39"/>
    <mergeCell ref="F39:H39"/>
    <mergeCell ref="A41:B41"/>
    <mergeCell ref="A39:B40"/>
    <mergeCell ref="A42:B42"/>
    <mergeCell ref="A36:B36"/>
    <mergeCell ref="A4:A5"/>
    <mergeCell ref="B4:B5"/>
    <mergeCell ref="C4:E4"/>
    <mergeCell ref="A37:B37"/>
    <mergeCell ref="O39:Q39"/>
    <mergeCell ref="J37:K37"/>
    <mergeCell ref="F4:H4"/>
    <mergeCell ref="J36:K36"/>
    <mergeCell ref="J39:K40"/>
    <mergeCell ref="L39:N39"/>
    <mergeCell ref="O4:Q4"/>
    <mergeCell ref="L4:N4"/>
    <mergeCell ref="J4:J5"/>
    <mergeCell ref="K4:K5"/>
  </mergeCells>
  <printOptions/>
  <pageMargins left="0.71" right="0.39" top="0.59" bottom="0.59" header="0.32" footer="0.38"/>
  <pageSetup fitToHeight="1" fitToWidth="1" horizontalDpi="600" verticalDpi="600" orientation="portrait" paperSize="11" scale="4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K8" sqref="K8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746</v>
      </c>
      <c r="B1" s="1" t="s">
        <v>740</v>
      </c>
    </row>
    <row r="2" spans="1:2" ht="12.75" customHeight="1">
      <c r="A2" s="1"/>
      <c r="B2" s="1" t="s">
        <v>667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235" t="s">
        <v>756</v>
      </c>
      <c r="D4" s="236"/>
      <c r="E4" s="236"/>
      <c r="F4" s="236"/>
      <c r="G4" s="236"/>
      <c r="H4" s="237"/>
    </row>
    <row r="5" spans="1:8" ht="12.75" customHeight="1">
      <c r="A5" s="180"/>
      <c r="B5" s="182"/>
      <c r="C5" s="29" t="s">
        <v>741</v>
      </c>
      <c r="D5" s="29" t="s">
        <v>742</v>
      </c>
      <c r="E5" s="29" t="s">
        <v>743</v>
      </c>
      <c r="F5" s="29" t="s">
        <v>744</v>
      </c>
      <c r="G5" s="29" t="s">
        <v>745</v>
      </c>
      <c r="H5" s="30" t="s">
        <v>734</v>
      </c>
    </row>
    <row r="6" spans="1:8" ht="12.75" customHeight="1">
      <c r="A6" s="5">
        <v>1</v>
      </c>
      <c r="B6" s="6" t="s">
        <v>635</v>
      </c>
      <c r="C6" s="6">
        <v>2378</v>
      </c>
      <c r="D6" s="6">
        <v>713</v>
      </c>
      <c r="E6" s="6">
        <v>3625</v>
      </c>
      <c r="F6" s="6">
        <v>61</v>
      </c>
      <c r="G6" s="6">
        <v>50</v>
      </c>
      <c r="H6" s="7">
        <f>SUM(C6:G6)</f>
        <v>6827</v>
      </c>
    </row>
    <row r="7" spans="1:8" ht="12.75" customHeight="1">
      <c r="A7" s="8">
        <v>2</v>
      </c>
      <c r="B7" s="9" t="s">
        <v>636</v>
      </c>
      <c r="C7" s="9">
        <v>1210</v>
      </c>
      <c r="D7" s="9">
        <v>92</v>
      </c>
      <c r="E7" s="9">
        <v>1461</v>
      </c>
      <c r="F7" s="9">
        <v>1124</v>
      </c>
      <c r="G7" s="9">
        <v>318</v>
      </c>
      <c r="H7" s="10">
        <f aca="true" t="shared" si="0" ref="H7:H35">SUM(C7:G7)</f>
        <v>4205</v>
      </c>
    </row>
    <row r="8" spans="1:8" ht="12.75" customHeight="1">
      <c r="A8" s="8">
        <v>3</v>
      </c>
      <c r="B8" s="9" t="s">
        <v>637</v>
      </c>
      <c r="C8" s="9">
        <v>429</v>
      </c>
      <c r="D8" s="9">
        <v>2</v>
      </c>
      <c r="E8" s="9">
        <v>332</v>
      </c>
      <c r="F8" s="9">
        <v>91</v>
      </c>
      <c r="G8" s="9">
        <v>74</v>
      </c>
      <c r="H8" s="10">
        <f t="shared" si="0"/>
        <v>928</v>
      </c>
    </row>
    <row r="9" spans="1:8" ht="12.75" customHeight="1">
      <c r="A9" s="8">
        <v>4</v>
      </c>
      <c r="B9" s="9" t="s">
        <v>609</v>
      </c>
      <c r="C9" s="9">
        <v>326</v>
      </c>
      <c r="D9" s="9">
        <v>28</v>
      </c>
      <c r="E9" s="9">
        <v>1182</v>
      </c>
      <c r="F9" s="9">
        <v>588</v>
      </c>
      <c r="G9" s="9">
        <v>137</v>
      </c>
      <c r="H9" s="10">
        <f t="shared" si="0"/>
        <v>2261</v>
      </c>
    </row>
    <row r="10" spans="1:8" ht="12.75" customHeight="1">
      <c r="A10" s="8">
        <v>5</v>
      </c>
      <c r="B10" s="9" t="s">
        <v>610</v>
      </c>
      <c r="C10" s="9">
        <v>471</v>
      </c>
      <c r="D10" s="9">
        <v>23</v>
      </c>
      <c r="E10" s="9">
        <v>4123</v>
      </c>
      <c r="F10" s="9">
        <v>1206</v>
      </c>
      <c r="G10" s="9">
        <v>707</v>
      </c>
      <c r="H10" s="10">
        <f t="shared" si="0"/>
        <v>6530</v>
      </c>
    </row>
    <row r="11" spans="1:8" ht="12.75" customHeight="1">
      <c r="A11" s="8">
        <v>6</v>
      </c>
      <c r="B11" s="9" t="s">
        <v>638</v>
      </c>
      <c r="C11" s="9">
        <v>561</v>
      </c>
      <c r="D11" s="9">
        <v>33</v>
      </c>
      <c r="E11" s="9">
        <v>1497</v>
      </c>
      <c r="F11" s="9">
        <v>939</v>
      </c>
      <c r="G11" s="9">
        <v>621</v>
      </c>
      <c r="H11" s="10">
        <f t="shared" si="0"/>
        <v>3651</v>
      </c>
    </row>
    <row r="12" spans="1:8" ht="12.75" customHeight="1">
      <c r="A12" s="8">
        <v>7</v>
      </c>
      <c r="B12" s="9" t="s">
        <v>611</v>
      </c>
      <c r="C12" s="9">
        <v>435</v>
      </c>
      <c r="D12" s="9">
        <v>7</v>
      </c>
      <c r="E12" s="9">
        <v>366</v>
      </c>
      <c r="F12" s="9">
        <v>29</v>
      </c>
      <c r="G12" s="9">
        <v>93</v>
      </c>
      <c r="H12" s="10">
        <f t="shared" si="0"/>
        <v>930</v>
      </c>
    </row>
    <row r="13" spans="1:8" ht="12.75" customHeight="1">
      <c r="A13" s="8">
        <v>8</v>
      </c>
      <c r="B13" s="9" t="s">
        <v>612</v>
      </c>
      <c r="C13" s="9">
        <v>625</v>
      </c>
      <c r="D13" s="9">
        <v>74</v>
      </c>
      <c r="E13" s="9">
        <v>2410</v>
      </c>
      <c r="F13" s="9">
        <v>1221</v>
      </c>
      <c r="G13" s="9">
        <v>1197</v>
      </c>
      <c r="H13" s="10">
        <f t="shared" si="0"/>
        <v>5527</v>
      </c>
    </row>
    <row r="14" spans="1:8" ht="12.75" customHeight="1">
      <c r="A14" s="8">
        <v>9</v>
      </c>
      <c r="B14" s="9" t="s">
        <v>639</v>
      </c>
      <c r="C14" s="9">
        <v>84</v>
      </c>
      <c r="D14" s="9">
        <v>0</v>
      </c>
      <c r="E14" s="9">
        <v>139</v>
      </c>
      <c r="F14" s="9">
        <v>50</v>
      </c>
      <c r="G14" s="9">
        <v>60</v>
      </c>
      <c r="H14" s="10">
        <f t="shared" si="0"/>
        <v>333</v>
      </c>
    </row>
    <row r="15" spans="1:8" ht="12.75" customHeight="1">
      <c r="A15" s="8">
        <v>10</v>
      </c>
      <c r="B15" s="9" t="s">
        <v>613</v>
      </c>
      <c r="C15" s="9">
        <v>379</v>
      </c>
      <c r="D15" s="9">
        <v>6</v>
      </c>
      <c r="E15" s="9">
        <v>601</v>
      </c>
      <c r="F15" s="9">
        <v>2992</v>
      </c>
      <c r="G15" s="9">
        <v>962</v>
      </c>
      <c r="H15" s="10">
        <f t="shared" si="0"/>
        <v>4940</v>
      </c>
    </row>
    <row r="16" spans="1:8" ht="12.75" customHeight="1">
      <c r="A16" s="8">
        <v>11</v>
      </c>
      <c r="B16" s="9" t="s">
        <v>640</v>
      </c>
      <c r="C16" s="9">
        <v>3343</v>
      </c>
      <c r="D16" s="9">
        <v>29</v>
      </c>
      <c r="E16" s="9">
        <v>11150</v>
      </c>
      <c r="F16" s="9">
        <v>4363</v>
      </c>
      <c r="G16" s="9">
        <v>2679</v>
      </c>
      <c r="H16" s="10">
        <f t="shared" si="0"/>
        <v>21564</v>
      </c>
    </row>
    <row r="17" spans="1:8" ht="12.75" customHeight="1">
      <c r="A17" s="8">
        <v>12</v>
      </c>
      <c r="B17" s="9" t="s">
        <v>641</v>
      </c>
      <c r="C17" s="9">
        <v>8732</v>
      </c>
      <c r="D17" s="9">
        <v>57</v>
      </c>
      <c r="E17" s="9">
        <v>10144</v>
      </c>
      <c r="F17" s="9">
        <v>7487</v>
      </c>
      <c r="G17" s="9">
        <v>5273</v>
      </c>
      <c r="H17" s="10">
        <f t="shared" si="0"/>
        <v>31693</v>
      </c>
    </row>
    <row r="18" spans="1:8" ht="12.75" customHeight="1">
      <c r="A18" s="8">
        <v>13</v>
      </c>
      <c r="B18" s="9" t="s">
        <v>642</v>
      </c>
      <c r="C18" s="9">
        <v>776</v>
      </c>
      <c r="D18" s="9">
        <v>42</v>
      </c>
      <c r="E18" s="9">
        <v>295</v>
      </c>
      <c r="F18" s="9">
        <v>39</v>
      </c>
      <c r="G18" s="9">
        <v>153</v>
      </c>
      <c r="H18" s="10">
        <f t="shared" si="0"/>
        <v>1305</v>
      </c>
    </row>
    <row r="19" spans="1:8" ht="12.75" customHeight="1">
      <c r="A19" s="8">
        <v>14</v>
      </c>
      <c r="B19" s="9" t="s">
        <v>643</v>
      </c>
      <c r="C19" s="9">
        <v>5961</v>
      </c>
      <c r="D19" s="9">
        <v>191</v>
      </c>
      <c r="E19" s="9">
        <v>20011</v>
      </c>
      <c r="F19" s="9">
        <v>35788</v>
      </c>
      <c r="G19" s="9">
        <v>13641</v>
      </c>
      <c r="H19" s="10">
        <f t="shared" si="0"/>
        <v>75592</v>
      </c>
    </row>
    <row r="20" spans="1:8" ht="12.75" customHeight="1">
      <c r="A20" s="8">
        <v>15</v>
      </c>
      <c r="B20" s="9" t="s">
        <v>614</v>
      </c>
      <c r="C20" s="9">
        <v>802</v>
      </c>
      <c r="D20" s="9">
        <v>1</v>
      </c>
      <c r="E20" s="9">
        <v>3388</v>
      </c>
      <c r="F20" s="9">
        <v>1583</v>
      </c>
      <c r="G20" s="9">
        <v>838</v>
      </c>
      <c r="H20" s="10">
        <f t="shared" si="0"/>
        <v>6612</v>
      </c>
    </row>
    <row r="21" spans="1:8" ht="12.75" customHeight="1">
      <c r="A21" s="8">
        <v>16</v>
      </c>
      <c r="B21" s="9" t="s">
        <v>615</v>
      </c>
      <c r="C21" s="9">
        <v>76</v>
      </c>
      <c r="D21" s="9">
        <v>6</v>
      </c>
      <c r="E21" s="9">
        <v>143</v>
      </c>
      <c r="F21" s="9">
        <v>175</v>
      </c>
      <c r="G21" s="9">
        <v>56</v>
      </c>
      <c r="H21" s="10">
        <f t="shared" si="0"/>
        <v>456</v>
      </c>
    </row>
    <row r="22" spans="1:8" ht="12.75" customHeight="1">
      <c r="A22" s="8">
        <v>17</v>
      </c>
      <c r="B22" s="9" t="s">
        <v>644</v>
      </c>
      <c r="C22" s="9">
        <v>713</v>
      </c>
      <c r="D22" s="9">
        <v>44</v>
      </c>
      <c r="E22" s="9">
        <v>2320</v>
      </c>
      <c r="F22" s="9">
        <v>1439</v>
      </c>
      <c r="G22" s="9">
        <v>1177</v>
      </c>
      <c r="H22" s="10">
        <f t="shared" si="0"/>
        <v>5693</v>
      </c>
    </row>
    <row r="23" spans="1:8" ht="12.75" customHeight="1">
      <c r="A23" s="8">
        <v>18</v>
      </c>
      <c r="B23" s="9" t="s">
        <v>645</v>
      </c>
      <c r="C23" s="9">
        <v>181</v>
      </c>
      <c r="D23" s="9">
        <v>92</v>
      </c>
      <c r="E23" s="9">
        <v>404</v>
      </c>
      <c r="F23" s="9">
        <v>94</v>
      </c>
      <c r="G23" s="9">
        <v>60</v>
      </c>
      <c r="H23" s="10">
        <f t="shared" si="0"/>
        <v>831</v>
      </c>
    </row>
    <row r="24" spans="1:8" ht="12.75" customHeight="1">
      <c r="A24" s="8">
        <v>19</v>
      </c>
      <c r="B24" s="9" t="s">
        <v>646</v>
      </c>
      <c r="C24" s="9">
        <v>358</v>
      </c>
      <c r="D24" s="9">
        <v>189</v>
      </c>
      <c r="E24" s="9">
        <v>623</v>
      </c>
      <c r="F24" s="9">
        <v>699</v>
      </c>
      <c r="G24" s="9">
        <v>559</v>
      </c>
      <c r="H24" s="10">
        <f t="shared" si="0"/>
        <v>2428</v>
      </c>
    </row>
    <row r="25" spans="1:8" ht="12.75" customHeight="1">
      <c r="A25" s="8">
        <v>20</v>
      </c>
      <c r="B25" s="9" t="s">
        <v>647</v>
      </c>
      <c r="C25" s="9">
        <v>346</v>
      </c>
      <c r="D25" s="9">
        <v>44</v>
      </c>
      <c r="E25" s="9">
        <v>520</v>
      </c>
      <c r="F25" s="9">
        <v>469</v>
      </c>
      <c r="G25" s="9">
        <v>151</v>
      </c>
      <c r="H25" s="10">
        <f t="shared" si="0"/>
        <v>1530</v>
      </c>
    </row>
    <row r="26" spans="1:8" ht="12.75" customHeight="1">
      <c r="A26" s="8">
        <v>21</v>
      </c>
      <c r="B26" s="9" t="s">
        <v>648</v>
      </c>
      <c r="C26" s="9">
        <v>933</v>
      </c>
      <c r="D26" s="9">
        <v>66</v>
      </c>
      <c r="E26" s="9">
        <v>2949</v>
      </c>
      <c r="F26" s="9">
        <v>710</v>
      </c>
      <c r="G26" s="9">
        <v>267</v>
      </c>
      <c r="H26" s="10">
        <f t="shared" si="0"/>
        <v>4925</v>
      </c>
    </row>
    <row r="27" spans="1:8" ht="12.75" customHeight="1">
      <c r="A27" s="8">
        <v>22</v>
      </c>
      <c r="B27" s="9" t="s">
        <v>649</v>
      </c>
      <c r="C27" s="9">
        <v>149</v>
      </c>
      <c r="D27" s="9">
        <v>5</v>
      </c>
      <c r="E27" s="9">
        <v>148</v>
      </c>
      <c r="F27" s="9">
        <v>388</v>
      </c>
      <c r="G27" s="9">
        <v>87</v>
      </c>
      <c r="H27" s="10">
        <f t="shared" si="0"/>
        <v>777</v>
      </c>
    </row>
    <row r="28" spans="1:8" ht="12.75" customHeight="1">
      <c r="A28" s="8">
        <v>23</v>
      </c>
      <c r="B28" s="9" t="s">
        <v>650</v>
      </c>
      <c r="C28" s="9">
        <v>92</v>
      </c>
      <c r="D28" s="9">
        <v>6</v>
      </c>
      <c r="E28" s="9">
        <v>120</v>
      </c>
      <c r="F28" s="9">
        <v>42</v>
      </c>
      <c r="G28" s="9">
        <v>32</v>
      </c>
      <c r="H28" s="10">
        <f t="shared" si="0"/>
        <v>292</v>
      </c>
    </row>
    <row r="29" spans="1:8" ht="12.75" customHeight="1">
      <c r="A29" s="8">
        <v>24</v>
      </c>
      <c r="B29" s="9" t="s">
        <v>651</v>
      </c>
      <c r="C29" s="9">
        <v>210</v>
      </c>
      <c r="D29" s="9">
        <v>79</v>
      </c>
      <c r="E29" s="9">
        <v>130</v>
      </c>
      <c r="F29" s="9">
        <v>59</v>
      </c>
      <c r="G29" s="9">
        <v>37</v>
      </c>
      <c r="H29" s="10">
        <f t="shared" si="0"/>
        <v>515</v>
      </c>
    </row>
    <row r="30" spans="1:8" ht="12.75" customHeight="1">
      <c r="A30" s="8">
        <v>25</v>
      </c>
      <c r="B30" s="9" t="s">
        <v>652</v>
      </c>
      <c r="C30" s="9">
        <v>1440</v>
      </c>
      <c r="D30" s="9">
        <v>150</v>
      </c>
      <c r="E30" s="9">
        <v>1544</v>
      </c>
      <c r="F30" s="9">
        <v>459</v>
      </c>
      <c r="G30" s="9">
        <v>606</v>
      </c>
      <c r="H30" s="10">
        <f t="shared" si="0"/>
        <v>4199</v>
      </c>
    </row>
    <row r="31" spans="1:8" ht="12.75" customHeight="1">
      <c r="A31" s="8">
        <v>26</v>
      </c>
      <c r="B31" s="9" t="s">
        <v>653</v>
      </c>
      <c r="C31" s="9">
        <v>193</v>
      </c>
      <c r="D31" s="9">
        <v>17</v>
      </c>
      <c r="E31" s="9">
        <v>188</v>
      </c>
      <c r="F31" s="9">
        <v>61</v>
      </c>
      <c r="G31" s="9">
        <v>84</v>
      </c>
      <c r="H31" s="10">
        <f t="shared" si="0"/>
        <v>543</v>
      </c>
    </row>
    <row r="32" spans="1:8" ht="12.75" customHeight="1">
      <c r="A32" s="8">
        <v>27</v>
      </c>
      <c r="B32" s="9" t="s">
        <v>616</v>
      </c>
      <c r="C32" s="9">
        <v>112</v>
      </c>
      <c r="D32" s="9">
        <v>34</v>
      </c>
      <c r="E32" s="9">
        <v>94</v>
      </c>
      <c r="F32" s="9">
        <v>36</v>
      </c>
      <c r="G32" s="9">
        <v>33</v>
      </c>
      <c r="H32" s="10">
        <f t="shared" si="0"/>
        <v>309</v>
      </c>
    </row>
    <row r="33" spans="1:8" ht="12.75" customHeight="1">
      <c r="A33" s="8">
        <v>28</v>
      </c>
      <c r="B33" s="9" t="s">
        <v>617</v>
      </c>
      <c r="C33" s="9">
        <v>179</v>
      </c>
      <c r="D33" s="9">
        <v>23</v>
      </c>
      <c r="E33" s="9">
        <v>172</v>
      </c>
      <c r="F33" s="9">
        <v>101</v>
      </c>
      <c r="G33" s="9">
        <v>49</v>
      </c>
      <c r="H33" s="10">
        <f t="shared" si="0"/>
        <v>524</v>
      </c>
    </row>
    <row r="34" spans="1:8" ht="12.75" customHeight="1">
      <c r="A34" s="8">
        <v>29</v>
      </c>
      <c r="B34" s="9" t="s">
        <v>618</v>
      </c>
      <c r="C34" s="9">
        <v>149</v>
      </c>
      <c r="D34" s="9">
        <v>31</v>
      </c>
      <c r="E34" s="9">
        <v>126</v>
      </c>
      <c r="F34" s="9">
        <v>21</v>
      </c>
      <c r="G34" s="9">
        <v>2</v>
      </c>
      <c r="H34" s="10">
        <f t="shared" si="0"/>
        <v>329</v>
      </c>
    </row>
    <row r="35" spans="1:8" ht="12.75" customHeight="1">
      <c r="A35" s="11">
        <v>30</v>
      </c>
      <c r="B35" s="12" t="s">
        <v>619</v>
      </c>
      <c r="C35" s="12">
        <v>84</v>
      </c>
      <c r="D35" s="12">
        <v>102</v>
      </c>
      <c r="E35" s="12">
        <v>54</v>
      </c>
      <c r="F35" s="12">
        <v>37</v>
      </c>
      <c r="G35" s="12">
        <v>33</v>
      </c>
      <c r="H35" s="13">
        <f t="shared" si="0"/>
        <v>310</v>
      </c>
    </row>
    <row r="36" spans="1:8" ht="12.75" customHeight="1">
      <c r="A36" s="177" t="s">
        <v>625</v>
      </c>
      <c r="B36" s="178"/>
      <c r="C36" s="14">
        <f aca="true" t="shared" si="1" ref="C36:H36">SUM(C6:C35)</f>
        <v>31727</v>
      </c>
      <c r="D36" s="14">
        <f t="shared" si="1"/>
        <v>2186</v>
      </c>
      <c r="E36" s="14">
        <f t="shared" si="1"/>
        <v>70259</v>
      </c>
      <c r="F36" s="14">
        <f t="shared" si="1"/>
        <v>62351</v>
      </c>
      <c r="G36" s="14">
        <f t="shared" si="1"/>
        <v>30036</v>
      </c>
      <c r="H36" s="15">
        <f t="shared" si="1"/>
        <v>196559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27"/>
    </row>
    <row r="38" ht="3.75" customHeight="1"/>
    <row r="39" spans="1:8" ht="12.75" customHeight="1">
      <c r="A39" s="179" t="s">
        <v>654</v>
      </c>
      <c r="B39" s="181"/>
      <c r="C39" s="235" t="s">
        <v>756</v>
      </c>
      <c r="D39" s="236"/>
      <c r="E39" s="236"/>
      <c r="F39" s="236"/>
      <c r="G39" s="236"/>
      <c r="H39" s="237"/>
    </row>
    <row r="40" spans="1:8" ht="12.75" customHeight="1">
      <c r="A40" s="180"/>
      <c r="B40" s="182"/>
      <c r="C40" s="29" t="s">
        <v>741</v>
      </c>
      <c r="D40" s="29" t="s">
        <v>742</v>
      </c>
      <c r="E40" s="29" t="s">
        <v>743</v>
      </c>
      <c r="F40" s="29" t="s">
        <v>744</v>
      </c>
      <c r="G40" s="29" t="s">
        <v>745</v>
      </c>
      <c r="H40" s="30" t="s">
        <v>734</v>
      </c>
    </row>
    <row r="41" spans="1:8" ht="12.75" customHeight="1">
      <c r="A41" s="201" t="s">
        <v>626</v>
      </c>
      <c r="B41" s="202"/>
      <c r="C41" s="6">
        <v>9500</v>
      </c>
      <c r="D41" s="6">
        <v>1220</v>
      </c>
      <c r="E41" s="6">
        <v>8057</v>
      </c>
      <c r="F41" s="6">
        <v>0</v>
      </c>
      <c r="G41" s="6">
        <v>0</v>
      </c>
      <c r="H41" s="7">
        <f>SUM(C41:G41)</f>
        <v>18777</v>
      </c>
    </row>
    <row r="42" spans="1:8" ht="12.75" customHeight="1">
      <c r="A42" s="207" t="s">
        <v>655</v>
      </c>
      <c r="B42" s="208"/>
      <c r="C42" s="12">
        <v>22227</v>
      </c>
      <c r="D42" s="12">
        <v>966</v>
      </c>
      <c r="E42" s="12">
        <v>62202</v>
      </c>
      <c r="F42" s="12">
        <v>62351</v>
      </c>
      <c r="G42" s="12">
        <v>30036</v>
      </c>
      <c r="H42" s="13">
        <f>SUM(C42:G42)</f>
        <v>177782</v>
      </c>
    </row>
  </sheetData>
  <mergeCells count="8">
    <mergeCell ref="C4:H4"/>
    <mergeCell ref="C39:H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748</v>
      </c>
      <c r="B1" s="1" t="s">
        <v>740</v>
      </c>
    </row>
    <row r="2" spans="1:2" ht="12.75" customHeight="1">
      <c r="A2" s="1"/>
      <c r="B2" s="1" t="s">
        <v>668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235" t="s">
        <v>756</v>
      </c>
      <c r="D4" s="236"/>
      <c r="E4" s="236"/>
      <c r="F4" s="236"/>
      <c r="G4" s="236"/>
      <c r="H4" s="237"/>
    </row>
    <row r="5" spans="1:8" ht="12.75" customHeight="1">
      <c r="A5" s="180"/>
      <c r="B5" s="182"/>
      <c r="C5" s="29" t="s">
        <v>741</v>
      </c>
      <c r="D5" s="29" t="s">
        <v>742</v>
      </c>
      <c r="E5" s="29" t="s">
        <v>743</v>
      </c>
      <c r="F5" s="29" t="s">
        <v>744</v>
      </c>
      <c r="G5" s="29" t="s">
        <v>745</v>
      </c>
      <c r="H5" s="30" t="s">
        <v>734</v>
      </c>
    </row>
    <row r="6" spans="1:8" ht="12.75" customHeight="1">
      <c r="A6" s="5">
        <v>1</v>
      </c>
      <c r="B6" s="6" t="s">
        <v>635</v>
      </c>
      <c r="C6" s="6">
        <v>1771</v>
      </c>
      <c r="D6" s="6">
        <v>144</v>
      </c>
      <c r="E6" s="6">
        <v>2112</v>
      </c>
      <c r="F6" s="6">
        <v>428</v>
      </c>
      <c r="G6" s="6">
        <v>443</v>
      </c>
      <c r="H6" s="7">
        <f>SUM(C6:G6)</f>
        <v>4898</v>
      </c>
    </row>
    <row r="7" spans="1:8" ht="12.75" customHeight="1">
      <c r="A7" s="8">
        <v>2</v>
      </c>
      <c r="B7" s="9" t="s">
        <v>636</v>
      </c>
      <c r="C7" s="9">
        <v>918</v>
      </c>
      <c r="D7" s="9">
        <v>78</v>
      </c>
      <c r="E7" s="9">
        <v>1663</v>
      </c>
      <c r="F7" s="9">
        <v>5480</v>
      </c>
      <c r="G7" s="9">
        <v>4311</v>
      </c>
      <c r="H7" s="10">
        <f aca="true" t="shared" si="0" ref="H7:H35">SUM(C7:G7)</f>
        <v>12450</v>
      </c>
    </row>
    <row r="8" spans="1:8" ht="12.75" customHeight="1">
      <c r="A8" s="8">
        <v>3</v>
      </c>
      <c r="B8" s="9" t="s">
        <v>637</v>
      </c>
      <c r="C8" s="9">
        <v>1200</v>
      </c>
      <c r="D8" s="9">
        <v>221</v>
      </c>
      <c r="E8" s="9">
        <v>2323</v>
      </c>
      <c r="F8" s="9">
        <v>1233</v>
      </c>
      <c r="G8" s="9">
        <v>1508</v>
      </c>
      <c r="H8" s="10">
        <f t="shared" si="0"/>
        <v>6485</v>
      </c>
    </row>
    <row r="9" spans="1:8" ht="12.75" customHeight="1">
      <c r="A9" s="8">
        <v>4</v>
      </c>
      <c r="B9" s="9" t="s">
        <v>609</v>
      </c>
      <c r="C9" s="9">
        <v>538</v>
      </c>
      <c r="D9" s="9">
        <v>49</v>
      </c>
      <c r="E9" s="9">
        <v>2443</v>
      </c>
      <c r="F9" s="9">
        <v>1725</v>
      </c>
      <c r="G9" s="9">
        <v>1252</v>
      </c>
      <c r="H9" s="10">
        <f t="shared" si="0"/>
        <v>6007</v>
      </c>
    </row>
    <row r="10" spans="1:8" ht="12.75" customHeight="1">
      <c r="A10" s="8">
        <v>5</v>
      </c>
      <c r="B10" s="9" t="s">
        <v>610</v>
      </c>
      <c r="C10" s="9">
        <v>558</v>
      </c>
      <c r="D10" s="9">
        <v>39</v>
      </c>
      <c r="E10" s="9">
        <v>1025</v>
      </c>
      <c r="F10" s="9">
        <v>1032</v>
      </c>
      <c r="G10" s="9">
        <v>637</v>
      </c>
      <c r="H10" s="10">
        <f t="shared" si="0"/>
        <v>3291</v>
      </c>
    </row>
    <row r="11" spans="1:8" ht="12.75" customHeight="1">
      <c r="A11" s="8">
        <v>6</v>
      </c>
      <c r="B11" s="9" t="s">
        <v>638</v>
      </c>
      <c r="C11" s="9">
        <v>566</v>
      </c>
      <c r="D11" s="9">
        <v>38</v>
      </c>
      <c r="E11" s="9">
        <v>1328</v>
      </c>
      <c r="F11" s="9">
        <v>1519</v>
      </c>
      <c r="G11" s="9">
        <v>1674</v>
      </c>
      <c r="H11" s="10">
        <f t="shared" si="0"/>
        <v>5125</v>
      </c>
    </row>
    <row r="12" spans="1:8" ht="12.75" customHeight="1">
      <c r="A12" s="8">
        <v>7</v>
      </c>
      <c r="B12" s="9" t="s">
        <v>611</v>
      </c>
      <c r="C12" s="9">
        <v>323</v>
      </c>
      <c r="D12" s="9">
        <v>24</v>
      </c>
      <c r="E12" s="9">
        <v>303</v>
      </c>
      <c r="F12" s="9">
        <v>91</v>
      </c>
      <c r="G12" s="9">
        <v>183</v>
      </c>
      <c r="H12" s="10">
        <f t="shared" si="0"/>
        <v>924</v>
      </c>
    </row>
    <row r="13" spans="1:8" ht="12.75" customHeight="1">
      <c r="A13" s="8">
        <v>8</v>
      </c>
      <c r="B13" s="9" t="s">
        <v>612</v>
      </c>
      <c r="C13" s="9">
        <v>461</v>
      </c>
      <c r="D13" s="9">
        <v>51</v>
      </c>
      <c r="E13" s="9">
        <v>1457</v>
      </c>
      <c r="F13" s="9">
        <v>2097</v>
      </c>
      <c r="G13" s="9">
        <v>3749</v>
      </c>
      <c r="H13" s="10">
        <f t="shared" si="0"/>
        <v>7815</v>
      </c>
    </row>
    <row r="14" spans="1:8" ht="12.75" customHeight="1">
      <c r="A14" s="8">
        <v>9</v>
      </c>
      <c r="B14" s="9" t="s">
        <v>639</v>
      </c>
      <c r="C14" s="9">
        <v>42</v>
      </c>
      <c r="D14" s="9">
        <v>3</v>
      </c>
      <c r="E14" s="9">
        <v>78</v>
      </c>
      <c r="F14" s="9">
        <v>122</v>
      </c>
      <c r="G14" s="9">
        <v>207</v>
      </c>
      <c r="H14" s="10">
        <f t="shared" si="0"/>
        <v>452</v>
      </c>
    </row>
    <row r="15" spans="1:8" ht="12.75" customHeight="1">
      <c r="A15" s="8">
        <v>10</v>
      </c>
      <c r="B15" s="9" t="s">
        <v>613</v>
      </c>
      <c r="C15" s="9">
        <v>539</v>
      </c>
      <c r="D15" s="9">
        <v>50</v>
      </c>
      <c r="E15" s="9">
        <v>661</v>
      </c>
      <c r="F15" s="9">
        <v>1227</v>
      </c>
      <c r="G15" s="9">
        <v>1612</v>
      </c>
      <c r="H15" s="10">
        <f t="shared" si="0"/>
        <v>4089</v>
      </c>
    </row>
    <row r="16" spans="1:8" ht="12.75" customHeight="1">
      <c r="A16" s="8">
        <v>11</v>
      </c>
      <c r="B16" s="9" t="s">
        <v>640</v>
      </c>
      <c r="C16" s="9">
        <v>3308</v>
      </c>
      <c r="D16" s="9">
        <v>351</v>
      </c>
      <c r="E16" s="9">
        <v>7428</v>
      </c>
      <c r="F16" s="9">
        <v>7315</v>
      </c>
      <c r="G16" s="9">
        <v>12279</v>
      </c>
      <c r="H16" s="10">
        <f t="shared" si="0"/>
        <v>30681</v>
      </c>
    </row>
    <row r="17" spans="1:8" ht="12.75" customHeight="1">
      <c r="A17" s="8">
        <v>12</v>
      </c>
      <c r="B17" s="9" t="s">
        <v>641</v>
      </c>
      <c r="C17" s="9">
        <v>3406</v>
      </c>
      <c r="D17" s="9">
        <v>244</v>
      </c>
      <c r="E17" s="9">
        <v>4745</v>
      </c>
      <c r="F17" s="9">
        <v>5992</v>
      </c>
      <c r="G17" s="9">
        <v>11242</v>
      </c>
      <c r="H17" s="10">
        <f t="shared" si="0"/>
        <v>25629</v>
      </c>
    </row>
    <row r="18" spans="1:8" ht="12.75" customHeight="1">
      <c r="A18" s="8">
        <v>13</v>
      </c>
      <c r="B18" s="9" t="s">
        <v>642</v>
      </c>
      <c r="C18" s="9">
        <v>804</v>
      </c>
      <c r="D18" s="9">
        <v>130</v>
      </c>
      <c r="E18" s="9">
        <v>358</v>
      </c>
      <c r="F18" s="9">
        <v>169</v>
      </c>
      <c r="G18" s="9">
        <v>446</v>
      </c>
      <c r="H18" s="10">
        <f t="shared" si="0"/>
        <v>1907</v>
      </c>
    </row>
    <row r="19" spans="1:8" ht="12.75" customHeight="1">
      <c r="A19" s="8">
        <v>14</v>
      </c>
      <c r="B19" s="9" t="s">
        <v>643</v>
      </c>
      <c r="C19" s="9">
        <v>3742</v>
      </c>
      <c r="D19" s="9">
        <v>500</v>
      </c>
      <c r="E19" s="9">
        <v>7609</v>
      </c>
      <c r="F19" s="9">
        <v>15658</v>
      </c>
      <c r="G19" s="9">
        <v>14957</v>
      </c>
      <c r="H19" s="10">
        <f t="shared" si="0"/>
        <v>42466</v>
      </c>
    </row>
    <row r="20" spans="1:8" ht="12.75" customHeight="1">
      <c r="A20" s="8">
        <v>15</v>
      </c>
      <c r="B20" s="9" t="s">
        <v>614</v>
      </c>
      <c r="C20" s="9">
        <v>722</v>
      </c>
      <c r="D20" s="9">
        <v>60</v>
      </c>
      <c r="E20" s="9">
        <v>2536</v>
      </c>
      <c r="F20" s="9">
        <v>3302</v>
      </c>
      <c r="G20" s="9">
        <v>3373</v>
      </c>
      <c r="H20" s="10">
        <f t="shared" si="0"/>
        <v>9993</v>
      </c>
    </row>
    <row r="21" spans="1:8" ht="12.75" customHeight="1">
      <c r="A21" s="8">
        <v>16</v>
      </c>
      <c r="B21" s="9" t="s">
        <v>615</v>
      </c>
      <c r="C21" s="9">
        <v>76</v>
      </c>
      <c r="D21" s="9">
        <v>5</v>
      </c>
      <c r="E21" s="9">
        <v>61</v>
      </c>
      <c r="F21" s="9">
        <v>44</v>
      </c>
      <c r="G21" s="9">
        <v>167</v>
      </c>
      <c r="H21" s="10">
        <f t="shared" si="0"/>
        <v>353</v>
      </c>
    </row>
    <row r="22" spans="1:8" ht="12.75" customHeight="1">
      <c r="A22" s="8">
        <v>17</v>
      </c>
      <c r="B22" s="9" t="s">
        <v>644</v>
      </c>
      <c r="C22" s="9">
        <v>613</v>
      </c>
      <c r="D22" s="9">
        <v>67</v>
      </c>
      <c r="E22" s="9">
        <v>2314</v>
      </c>
      <c r="F22" s="9">
        <v>2757</v>
      </c>
      <c r="G22" s="9">
        <v>3472</v>
      </c>
      <c r="H22" s="10">
        <f t="shared" si="0"/>
        <v>9223</v>
      </c>
    </row>
    <row r="23" spans="1:8" ht="12.75" customHeight="1">
      <c r="A23" s="8">
        <v>18</v>
      </c>
      <c r="B23" s="9" t="s">
        <v>645</v>
      </c>
      <c r="C23" s="9">
        <v>133</v>
      </c>
      <c r="D23" s="9">
        <v>24</v>
      </c>
      <c r="E23" s="9">
        <v>171</v>
      </c>
      <c r="F23" s="9">
        <v>161</v>
      </c>
      <c r="G23" s="9">
        <v>94</v>
      </c>
      <c r="H23" s="10">
        <f t="shared" si="0"/>
        <v>583</v>
      </c>
    </row>
    <row r="24" spans="1:8" ht="12.75" customHeight="1">
      <c r="A24" s="8">
        <v>19</v>
      </c>
      <c r="B24" s="9" t="s">
        <v>646</v>
      </c>
      <c r="C24" s="9">
        <v>189</v>
      </c>
      <c r="D24" s="9">
        <v>37</v>
      </c>
      <c r="E24" s="9">
        <v>779</v>
      </c>
      <c r="F24" s="9">
        <v>464</v>
      </c>
      <c r="G24" s="9">
        <v>1164</v>
      </c>
      <c r="H24" s="10">
        <f t="shared" si="0"/>
        <v>2633</v>
      </c>
    </row>
    <row r="25" spans="1:8" ht="12.75" customHeight="1">
      <c r="A25" s="8">
        <v>20</v>
      </c>
      <c r="B25" s="9" t="s">
        <v>647</v>
      </c>
      <c r="C25" s="9">
        <v>203</v>
      </c>
      <c r="D25" s="9">
        <v>26</v>
      </c>
      <c r="E25" s="9">
        <v>356</v>
      </c>
      <c r="F25" s="9">
        <v>446</v>
      </c>
      <c r="G25" s="9">
        <v>417</v>
      </c>
      <c r="H25" s="10">
        <f t="shared" si="0"/>
        <v>1448</v>
      </c>
    </row>
    <row r="26" spans="1:8" ht="12.75" customHeight="1">
      <c r="A26" s="8">
        <v>21</v>
      </c>
      <c r="B26" s="9" t="s">
        <v>648</v>
      </c>
      <c r="C26" s="9">
        <v>789</v>
      </c>
      <c r="D26" s="9">
        <v>87</v>
      </c>
      <c r="E26" s="9">
        <v>1947</v>
      </c>
      <c r="F26" s="9">
        <v>855</v>
      </c>
      <c r="G26" s="9">
        <v>848</v>
      </c>
      <c r="H26" s="10">
        <f t="shared" si="0"/>
        <v>4526</v>
      </c>
    </row>
    <row r="27" spans="1:8" ht="12.75" customHeight="1">
      <c r="A27" s="8">
        <v>22</v>
      </c>
      <c r="B27" s="9" t="s">
        <v>649</v>
      </c>
      <c r="C27" s="9">
        <v>202</v>
      </c>
      <c r="D27" s="9">
        <v>39</v>
      </c>
      <c r="E27" s="9">
        <v>278</v>
      </c>
      <c r="F27" s="9">
        <v>483</v>
      </c>
      <c r="G27" s="9">
        <v>813</v>
      </c>
      <c r="H27" s="10">
        <f t="shared" si="0"/>
        <v>1815</v>
      </c>
    </row>
    <row r="28" spans="1:8" ht="12.75" customHeight="1">
      <c r="A28" s="8">
        <v>23</v>
      </c>
      <c r="B28" s="9" t="s">
        <v>650</v>
      </c>
      <c r="C28" s="9">
        <v>78</v>
      </c>
      <c r="D28" s="9">
        <v>38</v>
      </c>
      <c r="E28" s="9">
        <v>126</v>
      </c>
      <c r="F28" s="9">
        <v>113</v>
      </c>
      <c r="G28" s="9">
        <v>102</v>
      </c>
      <c r="H28" s="10">
        <f t="shared" si="0"/>
        <v>457</v>
      </c>
    </row>
    <row r="29" spans="1:8" ht="12.75" customHeight="1">
      <c r="A29" s="8">
        <v>24</v>
      </c>
      <c r="B29" s="9" t="s">
        <v>651</v>
      </c>
      <c r="C29" s="9">
        <v>369</v>
      </c>
      <c r="D29" s="9">
        <v>63</v>
      </c>
      <c r="E29" s="9">
        <v>666</v>
      </c>
      <c r="F29" s="9">
        <v>445</v>
      </c>
      <c r="G29" s="9">
        <v>511</v>
      </c>
      <c r="H29" s="10">
        <f t="shared" si="0"/>
        <v>2054</v>
      </c>
    </row>
    <row r="30" spans="1:8" ht="12.75" customHeight="1">
      <c r="A30" s="8">
        <v>25</v>
      </c>
      <c r="B30" s="9" t="s">
        <v>652</v>
      </c>
      <c r="C30" s="9">
        <v>1328</v>
      </c>
      <c r="D30" s="9">
        <v>115</v>
      </c>
      <c r="E30" s="9">
        <v>2473</v>
      </c>
      <c r="F30" s="9">
        <v>1453</v>
      </c>
      <c r="G30" s="9">
        <v>1733</v>
      </c>
      <c r="H30" s="10">
        <f t="shared" si="0"/>
        <v>7102</v>
      </c>
    </row>
    <row r="31" spans="1:8" ht="12.75" customHeight="1">
      <c r="A31" s="8">
        <v>26</v>
      </c>
      <c r="B31" s="9" t="s">
        <v>653</v>
      </c>
      <c r="C31" s="9">
        <v>380</v>
      </c>
      <c r="D31" s="9">
        <v>61</v>
      </c>
      <c r="E31" s="9">
        <v>540</v>
      </c>
      <c r="F31" s="9">
        <v>326</v>
      </c>
      <c r="G31" s="9">
        <v>241</v>
      </c>
      <c r="H31" s="10">
        <f t="shared" si="0"/>
        <v>1548</v>
      </c>
    </row>
    <row r="32" spans="1:8" ht="12.75" customHeight="1">
      <c r="A32" s="8">
        <v>27</v>
      </c>
      <c r="B32" s="9" t="s">
        <v>616</v>
      </c>
      <c r="C32" s="9">
        <v>116</v>
      </c>
      <c r="D32" s="9">
        <v>136</v>
      </c>
      <c r="E32" s="9">
        <v>119</v>
      </c>
      <c r="F32" s="9">
        <v>174</v>
      </c>
      <c r="G32" s="9">
        <v>113</v>
      </c>
      <c r="H32" s="10">
        <f t="shared" si="0"/>
        <v>658</v>
      </c>
    </row>
    <row r="33" spans="1:8" ht="12.75" customHeight="1">
      <c r="A33" s="8">
        <v>28</v>
      </c>
      <c r="B33" s="9" t="s">
        <v>617</v>
      </c>
      <c r="C33" s="9">
        <v>107</v>
      </c>
      <c r="D33" s="9">
        <v>10</v>
      </c>
      <c r="E33" s="9">
        <v>164</v>
      </c>
      <c r="F33" s="9">
        <v>83</v>
      </c>
      <c r="G33" s="9">
        <v>86</v>
      </c>
      <c r="H33" s="10">
        <f t="shared" si="0"/>
        <v>450</v>
      </c>
    </row>
    <row r="34" spans="1:8" ht="12.75" customHeight="1">
      <c r="A34" s="8">
        <v>29</v>
      </c>
      <c r="B34" s="9" t="s">
        <v>618</v>
      </c>
      <c r="C34" s="9">
        <v>129</v>
      </c>
      <c r="D34" s="9">
        <v>9</v>
      </c>
      <c r="E34" s="9">
        <v>297</v>
      </c>
      <c r="F34" s="9">
        <v>135</v>
      </c>
      <c r="G34" s="9">
        <v>122</v>
      </c>
      <c r="H34" s="10">
        <f t="shared" si="0"/>
        <v>692</v>
      </c>
    </row>
    <row r="35" spans="1:8" ht="12.75" customHeight="1">
      <c r="A35" s="11">
        <v>30</v>
      </c>
      <c r="B35" s="12" t="s">
        <v>619</v>
      </c>
      <c r="C35" s="12">
        <v>59</v>
      </c>
      <c r="D35" s="12">
        <v>21</v>
      </c>
      <c r="E35" s="12">
        <v>86</v>
      </c>
      <c r="F35" s="12">
        <v>49</v>
      </c>
      <c r="G35" s="12">
        <v>126</v>
      </c>
      <c r="H35" s="13">
        <f t="shared" si="0"/>
        <v>341</v>
      </c>
    </row>
    <row r="36" spans="1:8" ht="12.75" customHeight="1">
      <c r="A36" s="177" t="s">
        <v>625</v>
      </c>
      <c r="B36" s="178"/>
      <c r="C36" s="14">
        <f aca="true" t="shared" si="1" ref="C36:H36">SUM(C6:C35)</f>
        <v>23669</v>
      </c>
      <c r="D36" s="14">
        <f t="shared" si="1"/>
        <v>2720</v>
      </c>
      <c r="E36" s="14">
        <f t="shared" si="1"/>
        <v>46446</v>
      </c>
      <c r="F36" s="14">
        <f t="shared" si="1"/>
        <v>55378</v>
      </c>
      <c r="G36" s="14">
        <f t="shared" si="1"/>
        <v>67882</v>
      </c>
      <c r="H36" s="15">
        <f t="shared" si="1"/>
        <v>196095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27"/>
    </row>
    <row r="38" ht="3.75" customHeight="1"/>
    <row r="39" spans="1:8" ht="12.75" customHeight="1">
      <c r="A39" s="179" t="s">
        <v>654</v>
      </c>
      <c r="B39" s="181"/>
      <c r="C39" s="235" t="s">
        <v>756</v>
      </c>
      <c r="D39" s="236"/>
      <c r="E39" s="236"/>
      <c r="F39" s="236"/>
      <c r="G39" s="236"/>
      <c r="H39" s="237"/>
    </row>
    <row r="40" spans="1:8" ht="12.75" customHeight="1">
      <c r="A40" s="180"/>
      <c r="B40" s="182"/>
      <c r="C40" s="29" t="s">
        <v>741</v>
      </c>
      <c r="D40" s="29" t="s">
        <v>742</v>
      </c>
      <c r="E40" s="29" t="s">
        <v>743</v>
      </c>
      <c r="F40" s="29" t="s">
        <v>744</v>
      </c>
      <c r="G40" s="29" t="s">
        <v>745</v>
      </c>
      <c r="H40" s="30" t="s">
        <v>734</v>
      </c>
    </row>
    <row r="41" spans="1:8" ht="12.75" customHeight="1">
      <c r="A41" s="201" t="s">
        <v>626</v>
      </c>
      <c r="B41" s="202"/>
      <c r="C41" s="6">
        <v>15541</v>
      </c>
      <c r="D41" s="6">
        <v>1991</v>
      </c>
      <c r="E41" s="6">
        <v>14067</v>
      </c>
      <c r="F41" s="6">
        <v>0</v>
      </c>
      <c r="G41" s="6">
        <v>0</v>
      </c>
      <c r="H41" s="7">
        <f>SUM(C41:G41)</f>
        <v>31599</v>
      </c>
    </row>
    <row r="42" spans="1:8" ht="12.75" customHeight="1">
      <c r="A42" s="207" t="s">
        <v>655</v>
      </c>
      <c r="B42" s="208"/>
      <c r="C42" s="12">
        <v>8128</v>
      </c>
      <c r="D42" s="12">
        <v>729</v>
      </c>
      <c r="E42" s="12">
        <v>32379</v>
      </c>
      <c r="F42" s="12">
        <v>55378</v>
      </c>
      <c r="G42" s="12">
        <v>67882</v>
      </c>
      <c r="H42" s="13">
        <f>SUM(C42:G42)</f>
        <v>164496</v>
      </c>
    </row>
  </sheetData>
  <mergeCells count="8">
    <mergeCell ref="C4:H4"/>
    <mergeCell ref="C39:H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M32" sqref="M3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747</v>
      </c>
      <c r="B1" s="1" t="s">
        <v>740</v>
      </c>
    </row>
    <row r="2" spans="1:2" ht="12.75" customHeight="1">
      <c r="A2" s="1"/>
      <c r="B2" s="1" t="s">
        <v>669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235" t="s">
        <v>756</v>
      </c>
      <c r="D4" s="236"/>
      <c r="E4" s="236"/>
      <c r="F4" s="236"/>
      <c r="G4" s="236"/>
      <c r="H4" s="237"/>
    </row>
    <row r="5" spans="1:8" ht="12.75" customHeight="1">
      <c r="A5" s="180"/>
      <c r="B5" s="182"/>
      <c r="C5" s="29" t="s">
        <v>741</v>
      </c>
      <c r="D5" s="29" t="s">
        <v>742</v>
      </c>
      <c r="E5" s="29" t="s">
        <v>743</v>
      </c>
      <c r="F5" s="29" t="s">
        <v>744</v>
      </c>
      <c r="G5" s="29" t="s">
        <v>745</v>
      </c>
      <c r="H5" s="30" t="s">
        <v>734</v>
      </c>
    </row>
    <row r="6" spans="1:8" ht="12.75" customHeight="1">
      <c r="A6" s="5">
        <v>1</v>
      </c>
      <c r="B6" s="6" t="s">
        <v>635</v>
      </c>
      <c r="C6" s="6">
        <v>1100</v>
      </c>
      <c r="D6" s="6">
        <v>109</v>
      </c>
      <c r="E6" s="6">
        <v>841</v>
      </c>
      <c r="F6" s="6">
        <v>160</v>
      </c>
      <c r="G6" s="6">
        <v>273</v>
      </c>
      <c r="H6" s="7">
        <f>SUM(C6:G6)</f>
        <v>2483</v>
      </c>
    </row>
    <row r="7" spans="1:8" ht="12.75" customHeight="1">
      <c r="A7" s="8">
        <v>2</v>
      </c>
      <c r="B7" s="9" t="s">
        <v>636</v>
      </c>
      <c r="C7" s="9">
        <v>565</v>
      </c>
      <c r="D7" s="9">
        <v>74</v>
      </c>
      <c r="E7" s="9">
        <v>762</v>
      </c>
      <c r="F7" s="9">
        <v>2132</v>
      </c>
      <c r="G7" s="9">
        <v>1686</v>
      </c>
      <c r="H7" s="10">
        <f aca="true" t="shared" si="0" ref="H7:H35">SUM(C7:G7)</f>
        <v>5219</v>
      </c>
    </row>
    <row r="8" spans="1:8" ht="12.75" customHeight="1">
      <c r="A8" s="8">
        <v>3</v>
      </c>
      <c r="B8" s="9" t="s">
        <v>637</v>
      </c>
      <c r="C8" s="9">
        <v>549</v>
      </c>
      <c r="D8" s="9">
        <v>89</v>
      </c>
      <c r="E8" s="9">
        <v>763</v>
      </c>
      <c r="F8" s="9">
        <v>529</v>
      </c>
      <c r="G8" s="9">
        <v>699</v>
      </c>
      <c r="H8" s="10">
        <f t="shared" si="0"/>
        <v>2629</v>
      </c>
    </row>
    <row r="9" spans="1:8" ht="12.75" customHeight="1">
      <c r="A9" s="8">
        <v>4</v>
      </c>
      <c r="B9" s="9" t="s">
        <v>609</v>
      </c>
      <c r="C9" s="9">
        <v>209</v>
      </c>
      <c r="D9" s="9">
        <v>88</v>
      </c>
      <c r="E9" s="9">
        <v>630</v>
      </c>
      <c r="F9" s="9">
        <v>661</v>
      </c>
      <c r="G9" s="9">
        <v>539</v>
      </c>
      <c r="H9" s="10">
        <f t="shared" si="0"/>
        <v>2127</v>
      </c>
    </row>
    <row r="10" spans="1:8" ht="12.75" customHeight="1">
      <c r="A10" s="8">
        <v>5</v>
      </c>
      <c r="B10" s="9" t="s">
        <v>610</v>
      </c>
      <c r="C10" s="9">
        <v>225</v>
      </c>
      <c r="D10" s="9">
        <v>14</v>
      </c>
      <c r="E10" s="9">
        <v>366</v>
      </c>
      <c r="F10" s="9">
        <v>433</v>
      </c>
      <c r="G10" s="9">
        <v>188</v>
      </c>
      <c r="H10" s="10">
        <f t="shared" si="0"/>
        <v>1226</v>
      </c>
    </row>
    <row r="11" spans="1:8" ht="12.75" customHeight="1">
      <c r="A11" s="8">
        <v>6</v>
      </c>
      <c r="B11" s="9" t="s">
        <v>638</v>
      </c>
      <c r="C11" s="9">
        <v>336</v>
      </c>
      <c r="D11" s="9">
        <v>24</v>
      </c>
      <c r="E11" s="9">
        <v>494</v>
      </c>
      <c r="F11" s="9">
        <v>403</v>
      </c>
      <c r="G11" s="9">
        <v>530</v>
      </c>
      <c r="H11" s="10">
        <f t="shared" si="0"/>
        <v>1787</v>
      </c>
    </row>
    <row r="12" spans="1:8" ht="12.75" customHeight="1">
      <c r="A12" s="8">
        <v>7</v>
      </c>
      <c r="B12" s="9" t="s">
        <v>611</v>
      </c>
      <c r="C12" s="9">
        <v>183</v>
      </c>
      <c r="D12" s="9">
        <v>31</v>
      </c>
      <c r="E12" s="9">
        <v>120</v>
      </c>
      <c r="F12" s="9">
        <v>62</v>
      </c>
      <c r="G12" s="9">
        <v>123</v>
      </c>
      <c r="H12" s="10">
        <f t="shared" si="0"/>
        <v>519</v>
      </c>
    </row>
    <row r="13" spans="1:8" ht="12.75" customHeight="1">
      <c r="A13" s="8">
        <v>8</v>
      </c>
      <c r="B13" s="9" t="s">
        <v>612</v>
      </c>
      <c r="C13" s="9">
        <v>276</v>
      </c>
      <c r="D13" s="9">
        <v>38</v>
      </c>
      <c r="E13" s="9">
        <v>455</v>
      </c>
      <c r="F13" s="9">
        <v>746</v>
      </c>
      <c r="G13" s="9">
        <v>992</v>
      </c>
      <c r="H13" s="10">
        <f t="shared" si="0"/>
        <v>2507</v>
      </c>
    </row>
    <row r="14" spans="1:8" ht="12.75" customHeight="1">
      <c r="A14" s="8">
        <v>9</v>
      </c>
      <c r="B14" s="9" t="s">
        <v>639</v>
      </c>
      <c r="C14" s="9">
        <v>23</v>
      </c>
      <c r="D14" s="9">
        <v>3</v>
      </c>
      <c r="E14" s="9">
        <v>53</v>
      </c>
      <c r="F14" s="9">
        <v>34</v>
      </c>
      <c r="G14" s="9">
        <v>89</v>
      </c>
      <c r="H14" s="10">
        <f t="shared" si="0"/>
        <v>202</v>
      </c>
    </row>
    <row r="15" spans="1:8" ht="12.75" customHeight="1">
      <c r="A15" s="8">
        <v>10</v>
      </c>
      <c r="B15" s="9" t="s">
        <v>613</v>
      </c>
      <c r="C15" s="9">
        <v>301</v>
      </c>
      <c r="D15" s="9">
        <v>55</v>
      </c>
      <c r="E15" s="9">
        <v>226</v>
      </c>
      <c r="F15" s="9">
        <v>391</v>
      </c>
      <c r="G15" s="9">
        <v>601</v>
      </c>
      <c r="H15" s="10">
        <f t="shared" si="0"/>
        <v>1574</v>
      </c>
    </row>
    <row r="16" spans="1:8" ht="12.75" customHeight="1">
      <c r="A16" s="8">
        <v>11</v>
      </c>
      <c r="B16" s="9" t="s">
        <v>640</v>
      </c>
      <c r="C16" s="9">
        <v>1698</v>
      </c>
      <c r="D16" s="9">
        <v>371</v>
      </c>
      <c r="E16" s="9">
        <v>2091</v>
      </c>
      <c r="F16" s="9">
        <v>2611</v>
      </c>
      <c r="G16" s="9">
        <v>4001</v>
      </c>
      <c r="H16" s="10">
        <f t="shared" si="0"/>
        <v>10772</v>
      </c>
    </row>
    <row r="17" spans="1:8" ht="12.75" customHeight="1">
      <c r="A17" s="8">
        <v>12</v>
      </c>
      <c r="B17" s="9" t="s">
        <v>641</v>
      </c>
      <c r="C17" s="9">
        <v>1349</v>
      </c>
      <c r="D17" s="9">
        <v>182</v>
      </c>
      <c r="E17" s="9">
        <v>1753</v>
      </c>
      <c r="F17" s="9">
        <v>1388</v>
      </c>
      <c r="G17" s="9">
        <v>3560</v>
      </c>
      <c r="H17" s="10">
        <f t="shared" si="0"/>
        <v>8232</v>
      </c>
    </row>
    <row r="18" spans="1:8" ht="12.75" customHeight="1">
      <c r="A18" s="8">
        <v>13</v>
      </c>
      <c r="B18" s="9" t="s">
        <v>642</v>
      </c>
      <c r="C18" s="9">
        <v>350</v>
      </c>
      <c r="D18" s="9">
        <v>94</v>
      </c>
      <c r="E18" s="9">
        <v>166</v>
      </c>
      <c r="F18" s="9">
        <v>180</v>
      </c>
      <c r="G18" s="9">
        <v>221</v>
      </c>
      <c r="H18" s="10">
        <f t="shared" si="0"/>
        <v>1011</v>
      </c>
    </row>
    <row r="19" spans="1:8" ht="12.75" customHeight="1">
      <c r="A19" s="8">
        <v>14</v>
      </c>
      <c r="B19" s="9" t="s">
        <v>643</v>
      </c>
      <c r="C19" s="9">
        <v>1581</v>
      </c>
      <c r="D19" s="9">
        <v>317</v>
      </c>
      <c r="E19" s="9">
        <v>2934</v>
      </c>
      <c r="F19" s="9">
        <v>5602</v>
      </c>
      <c r="G19" s="9">
        <v>6435</v>
      </c>
      <c r="H19" s="10">
        <f t="shared" si="0"/>
        <v>16869</v>
      </c>
    </row>
    <row r="20" spans="1:8" ht="12.75" customHeight="1">
      <c r="A20" s="8">
        <v>15</v>
      </c>
      <c r="B20" s="9" t="s">
        <v>614</v>
      </c>
      <c r="C20" s="9">
        <v>290</v>
      </c>
      <c r="D20" s="9">
        <v>43</v>
      </c>
      <c r="E20" s="9">
        <v>555</v>
      </c>
      <c r="F20" s="9">
        <v>1133</v>
      </c>
      <c r="G20" s="9">
        <v>1133</v>
      </c>
      <c r="H20" s="10">
        <f t="shared" si="0"/>
        <v>3154</v>
      </c>
    </row>
    <row r="21" spans="1:8" ht="12.75" customHeight="1">
      <c r="A21" s="8">
        <v>16</v>
      </c>
      <c r="B21" s="9" t="s">
        <v>615</v>
      </c>
      <c r="C21" s="9">
        <v>46</v>
      </c>
      <c r="D21" s="9">
        <v>5</v>
      </c>
      <c r="E21" s="9">
        <v>51</v>
      </c>
      <c r="F21" s="9">
        <v>13</v>
      </c>
      <c r="G21" s="9">
        <v>60</v>
      </c>
      <c r="H21" s="10">
        <f t="shared" si="0"/>
        <v>175</v>
      </c>
    </row>
    <row r="22" spans="1:8" ht="12.75" customHeight="1">
      <c r="A22" s="8">
        <v>17</v>
      </c>
      <c r="B22" s="9" t="s">
        <v>644</v>
      </c>
      <c r="C22" s="9">
        <v>292</v>
      </c>
      <c r="D22" s="9">
        <v>75</v>
      </c>
      <c r="E22" s="9">
        <v>889</v>
      </c>
      <c r="F22" s="9">
        <v>1109</v>
      </c>
      <c r="G22" s="9">
        <v>1755</v>
      </c>
      <c r="H22" s="10">
        <f t="shared" si="0"/>
        <v>4120</v>
      </c>
    </row>
    <row r="23" spans="1:8" ht="12.75" customHeight="1">
      <c r="A23" s="8">
        <v>18</v>
      </c>
      <c r="B23" s="9" t="s">
        <v>645</v>
      </c>
      <c r="C23" s="9">
        <v>80</v>
      </c>
      <c r="D23" s="9">
        <v>8</v>
      </c>
      <c r="E23" s="9">
        <v>35</v>
      </c>
      <c r="F23" s="9">
        <v>59</v>
      </c>
      <c r="G23" s="9">
        <v>74</v>
      </c>
      <c r="H23" s="10">
        <f t="shared" si="0"/>
        <v>256</v>
      </c>
    </row>
    <row r="24" spans="1:8" ht="12.75" customHeight="1">
      <c r="A24" s="8">
        <v>19</v>
      </c>
      <c r="B24" s="9" t="s">
        <v>646</v>
      </c>
      <c r="C24" s="9">
        <v>83</v>
      </c>
      <c r="D24" s="9">
        <v>21</v>
      </c>
      <c r="E24" s="9">
        <v>102</v>
      </c>
      <c r="F24" s="9">
        <v>77</v>
      </c>
      <c r="G24" s="9">
        <v>397</v>
      </c>
      <c r="H24" s="10">
        <f t="shared" si="0"/>
        <v>680</v>
      </c>
    </row>
    <row r="25" spans="1:8" ht="12.75" customHeight="1">
      <c r="A25" s="8">
        <v>20</v>
      </c>
      <c r="B25" s="9" t="s">
        <v>647</v>
      </c>
      <c r="C25" s="9">
        <v>105</v>
      </c>
      <c r="D25" s="9">
        <v>14</v>
      </c>
      <c r="E25" s="9">
        <v>136</v>
      </c>
      <c r="F25" s="9">
        <v>71</v>
      </c>
      <c r="G25" s="9">
        <v>178</v>
      </c>
      <c r="H25" s="10">
        <f t="shared" si="0"/>
        <v>504</v>
      </c>
    </row>
    <row r="26" spans="1:8" ht="12.75" customHeight="1">
      <c r="A26" s="8">
        <v>21</v>
      </c>
      <c r="B26" s="9" t="s">
        <v>648</v>
      </c>
      <c r="C26" s="9">
        <v>375</v>
      </c>
      <c r="D26" s="9">
        <v>52</v>
      </c>
      <c r="E26" s="9">
        <v>645</v>
      </c>
      <c r="F26" s="9">
        <v>429</v>
      </c>
      <c r="G26" s="9">
        <v>492</v>
      </c>
      <c r="H26" s="10">
        <f t="shared" si="0"/>
        <v>1993</v>
      </c>
    </row>
    <row r="27" spans="1:8" ht="12.75" customHeight="1">
      <c r="A27" s="8">
        <v>22</v>
      </c>
      <c r="B27" s="9" t="s">
        <v>649</v>
      </c>
      <c r="C27" s="9">
        <v>124</v>
      </c>
      <c r="D27" s="9">
        <v>26</v>
      </c>
      <c r="E27" s="9">
        <v>134</v>
      </c>
      <c r="F27" s="9">
        <v>158</v>
      </c>
      <c r="G27" s="9">
        <v>460</v>
      </c>
      <c r="H27" s="10">
        <f t="shared" si="0"/>
        <v>902</v>
      </c>
    </row>
    <row r="28" spans="1:8" ht="12.75" customHeight="1">
      <c r="A28" s="8">
        <v>23</v>
      </c>
      <c r="B28" s="9" t="s">
        <v>650</v>
      </c>
      <c r="C28" s="9">
        <v>54</v>
      </c>
      <c r="D28" s="9">
        <v>20</v>
      </c>
      <c r="E28" s="9">
        <v>42</v>
      </c>
      <c r="F28" s="9">
        <v>17</v>
      </c>
      <c r="G28" s="9">
        <v>52</v>
      </c>
      <c r="H28" s="10">
        <f t="shared" si="0"/>
        <v>185</v>
      </c>
    </row>
    <row r="29" spans="1:8" ht="12.75" customHeight="1">
      <c r="A29" s="8">
        <v>24</v>
      </c>
      <c r="B29" s="9" t="s">
        <v>651</v>
      </c>
      <c r="C29" s="9">
        <v>137</v>
      </c>
      <c r="D29" s="9">
        <v>57</v>
      </c>
      <c r="E29" s="9">
        <v>144</v>
      </c>
      <c r="F29" s="9">
        <v>166</v>
      </c>
      <c r="G29" s="9">
        <v>147</v>
      </c>
      <c r="H29" s="10">
        <f t="shared" si="0"/>
        <v>651</v>
      </c>
    </row>
    <row r="30" spans="1:8" ht="12.75" customHeight="1">
      <c r="A30" s="8">
        <v>25</v>
      </c>
      <c r="B30" s="9" t="s">
        <v>652</v>
      </c>
      <c r="C30" s="9">
        <v>613</v>
      </c>
      <c r="D30" s="9">
        <v>133</v>
      </c>
      <c r="E30" s="9">
        <v>844</v>
      </c>
      <c r="F30" s="9">
        <v>651</v>
      </c>
      <c r="G30" s="9">
        <v>924</v>
      </c>
      <c r="H30" s="10">
        <f t="shared" si="0"/>
        <v>3165</v>
      </c>
    </row>
    <row r="31" spans="1:8" ht="12.75" customHeight="1">
      <c r="A31" s="8">
        <v>26</v>
      </c>
      <c r="B31" s="9" t="s">
        <v>653</v>
      </c>
      <c r="C31" s="9">
        <v>160</v>
      </c>
      <c r="D31" s="9">
        <v>24</v>
      </c>
      <c r="E31" s="9">
        <v>254</v>
      </c>
      <c r="F31" s="9">
        <v>106</v>
      </c>
      <c r="G31" s="9">
        <v>135</v>
      </c>
      <c r="H31" s="10">
        <f t="shared" si="0"/>
        <v>679</v>
      </c>
    </row>
    <row r="32" spans="1:8" ht="12.75" customHeight="1">
      <c r="A32" s="8">
        <v>27</v>
      </c>
      <c r="B32" s="9" t="s">
        <v>616</v>
      </c>
      <c r="C32" s="9">
        <v>75</v>
      </c>
      <c r="D32" s="9">
        <v>56</v>
      </c>
      <c r="E32" s="9">
        <v>66</v>
      </c>
      <c r="F32" s="9">
        <v>63</v>
      </c>
      <c r="G32" s="9">
        <v>51</v>
      </c>
      <c r="H32" s="10">
        <f t="shared" si="0"/>
        <v>311</v>
      </c>
    </row>
    <row r="33" spans="1:8" ht="12.75" customHeight="1">
      <c r="A33" s="8">
        <v>28</v>
      </c>
      <c r="B33" s="9" t="s">
        <v>617</v>
      </c>
      <c r="C33" s="9">
        <v>78</v>
      </c>
      <c r="D33" s="9">
        <v>13</v>
      </c>
      <c r="E33" s="9">
        <v>84</v>
      </c>
      <c r="F33" s="9">
        <v>12</v>
      </c>
      <c r="G33" s="9">
        <v>39</v>
      </c>
      <c r="H33" s="10">
        <f t="shared" si="0"/>
        <v>226</v>
      </c>
    </row>
    <row r="34" spans="1:8" ht="12.75" customHeight="1">
      <c r="A34" s="8">
        <v>29</v>
      </c>
      <c r="B34" s="9" t="s">
        <v>618</v>
      </c>
      <c r="C34" s="9">
        <v>66</v>
      </c>
      <c r="D34" s="9">
        <v>16</v>
      </c>
      <c r="E34" s="9">
        <v>86</v>
      </c>
      <c r="F34" s="9">
        <v>56</v>
      </c>
      <c r="G34" s="9">
        <v>55</v>
      </c>
      <c r="H34" s="10">
        <f t="shared" si="0"/>
        <v>279</v>
      </c>
    </row>
    <row r="35" spans="1:8" ht="12.75" customHeight="1">
      <c r="A35" s="11">
        <v>30</v>
      </c>
      <c r="B35" s="12" t="s">
        <v>619</v>
      </c>
      <c r="C35" s="12">
        <v>54</v>
      </c>
      <c r="D35" s="12">
        <v>8</v>
      </c>
      <c r="E35" s="12">
        <v>11</v>
      </c>
      <c r="F35" s="12">
        <v>14</v>
      </c>
      <c r="G35" s="12">
        <v>58</v>
      </c>
      <c r="H35" s="13">
        <f t="shared" si="0"/>
        <v>145</v>
      </c>
    </row>
    <row r="36" spans="1:8" ht="12.75" customHeight="1">
      <c r="A36" s="177" t="s">
        <v>625</v>
      </c>
      <c r="B36" s="178"/>
      <c r="C36" s="14">
        <f aca="true" t="shared" si="1" ref="C36:H36">SUM(C6:C35)</f>
        <v>11377</v>
      </c>
      <c r="D36" s="14">
        <f t="shared" si="1"/>
        <v>2060</v>
      </c>
      <c r="E36" s="14">
        <f t="shared" si="1"/>
        <v>15732</v>
      </c>
      <c r="F36" s="14">
        <f t="shared" si="1"/>
        <v>19466</v>
      </c>
      <c r="G36" s="14">
        <f t="shared" si="1"/>
        <v>25947</v>
      </c>
      <c r="H36" s="15">
        <f t="shared" si="1"/>
        <v>74582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27"/>
    </row>
    <row r="38" ht="3.75" customHeight="1"/>
    <row r="39" spans="1:8" ht="12.75" customHeight="1">
      <c r="A39" s="179" t="s">
        <v>654</v>
      </c>
      <c r="B39" s="181"/>
      <c r="C39" s="235" t="s">
        <v>756</v>
      </c>
      <c r="D39" s="236"/>
      <c r="E39" s="236"/>
      <c r="F39" s="236"/>
      <c r="G39" s="236"/>
      <c r="H39" s="237"/>
    </row>
    <row r="40" spans="1:8" ht="12.75" customHeight="1">
      <c r="A40" s="180"/>
      <c r="B40" s="182"/>
      <c r="C40" s="29" t="s">
        <v>741</v>
      </c>
      <c r="D40" s="29" t="s">
        <v>742</v>
      </c>
      <c r="E40" s="29" t="s">
        <v>743</v>
      </c>
      <c r="F40" s="29" t="s">
        <v>744</v>
      </c>
      <c r="G40" s="29" t="s">
        <v>745</v>
      </c>
      <c r="H40" s="30" t="s">
        <v>734</v>
      </c>
    </row>
    <row r="41" spans="1:8" ht="12.75" customHeight="1">
      <c r="A41" s="201" t="s">
        <v>626</v>
      </c>
      <c r="B41" s="202"/>
      <c r="C41" s="6">
        <v>9466</v>
      </c>
      <c r="D41" s="6">
        <v>1602</v>
      </c>
      <c r="E41" s="6">
        <v>6759</v>
      </c>
      <c r="F41" s="6">
        <v>0</v>
      </c>
      <c r="G41" s="6">
        <v>0</v>
      </c>
      <c r="H41" s="7">
        <f>SUM(C41:G41)</f>
        <v>17827</v>
      </c>
    </row>
    <row r="42" spans="1:8" ht="12.75" customHeight="1">
      <c r="A42" s="207" t="s">
        <v>655</v>
      </c>
      <c r="B42" s="208"/>
      <c r="C42" s="12">
        <v>1911</v>
      </c>
      <c r="D42" s="12">
        <v>458</v>
      </c>
      <c r="E42" s="12">
        <v>8973</v>
      </c>
      <c r="F42" s="12">
        <v>19466</v>
      </c>
      <c r="G42" s="12">
        <v>25947</v>
      </c>
      <c r="H42" s="13">
        <f>SUM(C42:G42)</f>
        <v>56755</v>
      </c>
    </row>
  </sheetData>
  <mergeCells count="8">
    <mergeCell ref="C4:H4"/>
    <mergeCell ref="C39:H39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28125" style="4" customWidth="1"/>
    <col min="9" max="16384" width="9.140625" style="4" customWidth="1"/>
  </cols>
  <sheetData>
    <row r="1" spans="1:2" ht="12.75" customHeight="1">
      <c r="A1" s="1" t="s">
        <v>659</v>
      </c>
      <c r="B1" s="1" t="s">
        <v>666</v>
      </c>
    </row>
    <row r="2" spans="1:2" ht="12.75" customHeight="1">
      <c r="A2" s="1"/>
      <c r="B2" s="1" t="s">
        <v>668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73" t="s">
        <v>626</v>
      </c>
      <c r="D4" s="173" t="s">
        <v>628</v>
      </c>
      <c r="E4" s="173" t="s">
        <v>627</v>
      </c>
      <c r="F4" s="173" t="s">
        <v>152</v>
      </c>
      <c r="G4" s="173" t="s">
        <v>630</v>
      </c>
      <c r="H4" s="175" t="s">
        <v>625</v>
      </c>
    </row>
    <row r="5" spans="1:8" ht="12.75" customHeight="1">
      <c r="A5" s="180"/>
      <c r="B5" s="182"/>
      <c r="C5" s="174"/>
      <c r="D5" s="174"/>
      <c r="E5" s="174"/>
      <c r="F5" s="174"/>
      <c r="G5" s="174"/>
      <c r="H5" s="176"/>
    </row>
    <row r="6" spans="1:8" ht="12.75" customHeight="1">
      <c r="A6" s="5">
        <v>1</v>
      </c>
      <c r="B6" s="6" t="s">
        <v>635</v>
      </c>
      <c r="C6" s="6">
        <v>98</v>
      </c>
      <c r="D6" s="6">
        <v>11</v>
      </c>
      <c r="E6" s="6">
        <v>7</v>
      </c>
      <c r="F6" s="6">
        <v>94</v>
      </c>
      <c r="G6" s="6">
        <v>1</v>
      </c>
      <c r="H6" s="7">
        <f aca="true" t="shared" si="0" ref="H6:H35">SUM(C6:G6)</f>
        <v>211</v>
      </c>
    </row>
    <row r="7" spans="1:8" ht="12.75" customHeight="1">
      <c r="A7" s="8">
        <v>2</v>
      </c>
      <c r="B7" s="9" t="s">
        <v>636</v>
      </c>
      <c r="C7" s="9">
        <v>53</v>
      </c>
      <c r="D7" s="9">
        <v>13</v>
      </c>
      <c r="E7" s="9">
        <v>345</v>
      </c>
      <c r="F7" s="9">
        <v>346</v>
      </c>
      <c r="G7" s="9">
        <v>43</v>
      </c>
      <c r="H7" s="10">
        <f t="shared" si="0"/>
        <v>800</v>
      </c>
    </row>
    <row r="8" spans="1:8" ht="12.75" customHeight="1">
      <c r="A8" s="8">
        <v>3</v>
      </c>
      <c r="B8" s="9" t="s">
        <v>637</v>
      </c>
      <c r="C8" s="9">
        <v>102</v>
      </c>
      <c r="D8" s="9">
        <v>18</v>
      </c>
      <c r="E8" s="9">
        <v>45</v>
      </c>
      <c r="F8" s="9">
        <v>187</v>
      </c>
      <c r="G8" s="9">
        <v>18</v>
      </c>
      <c r="H8" s="10">
        <f t="shared" si="0"/>
        <v>370</v>
      </c>
    </row>
    <row r="9" spans="1:8" ht="12.75" customHeight="1">
      <c r="A9" s="8">
        <v>4</v>
      </c>
      <c r="B9" s="9" t="s">
        <v>609</v>
      </c>
      <c r="C9" s="9">
        <v>25</v>
      </c>
      <c r="D9" s="9">
        <v>10</v>
      </c>
      <c r="E9" s="9">
        <v>89</v>
      </c>
      <c r="F9" s="9">
        <v>317</v>
      </c>
      <c r="G9" s="9">
        <v>45</v>
      </c>
      <c r="H9" s="10">
        <f t="shared" si="0"/>
        <v>486</v>
      </c>
    </row>
    <row r="10" spans="1:8" ht="12.75" customHeight="1">
      <c r="A10" s="8">
        <v>5</v>
      </c>
      <c r="B10" s="9" t="s">
        <v>610</v>
      </c>
      <c r="C10" s="9">
        <v>47</v>
      </c>
      <c r="D10" s="9">
        <v>1</v>
      </c>
      <c r="E10" s="9">
        <v>47</v>
      </c>
      <c r="F10" s="9">
        <v>127</v>
      </c>
      <c r="G10" s="9">
        <v>22</v>
      </c>
      <c r="H10" s="10">
        <f t="shared" si="0"/>
        <v>244</v>
      </c>
    </row>
    <row r="11" spans="1:8" ht="12.75" customHeight="1">
      <c r="A11" s="8">
        <v>6</v>
      </c>
      <c r="B11" s="9" t="s">
        <v>638</v>
      </c>
      <c r="C11" s="9">
        <v>28</v>
      </c>
      <c r="D11" s="9">
        <v>7</v>
      </c>
      <c r="E11" s="9">
        <v>84</v>
      </c>
      <c r="F11" s="9">
        <v>187</v>
      </c>
      <c r="G11" s="9">
        <v>21</v>
      </c>
      <c r="H11" s="10">
        <f t="shared" si="0"/>
        <v>327</v>
      </c>
    </row>
    <row r="12" spans="1:8" ht="12.75" customHeight="1">
      <c r="A12" s="8">
        <v>7</v>
      </c>
      <c r="B12" s="9" t="s">
        <v>611</v>
      </c>
      <c r="C12" s="9">
        <v>18</v>
      </c>
      <c r="D12" s="9">
        <v>0</v>
      </c>
      <c r="E12" s="9">
        <v>12</v>
      </c>
      <c r="F12" s="9">
        <v>22</v>
      </c>
      <c r="G12" s="9">
        <v>5</v>
      </c>
      <c r="H12" s="10">
        <f t="shared" si="0"/>
        <v>57</v>
      </c>
    </row>
    <row r="13" spans="1:8" ht="12.75" customHeight="1">
      <c r="A13" s="8">
        <v>8</v>
      </c>
      <c r="B13" s="9" t="s">
        <v>612</v>
      </c>
      <c r="C13" s="9">
        <v>21</v>
      </c>
      <c r="D13" s="9">
        <v>17</v>
      </c>
      <c r="E13" s="9">
        <v>194</v>
      </c>
      <c r="F13" s="9">
        <v>240</v>
      </c>
      <c r="G13" s="9">
        <v>21</v>
      </c>
      <c r="H13" s="10">
        <f t="shared" si="0"/>
        <v>493</v>
      </c>
    </row>
    <row r="14" spans="1:8" ht="12.75" customHeight="1">
      <c r="A14" s="8">
        <v>9</v>
      </c>
      <c r="B14" s="9" t="s">
        <v>639</v>
      </c>
      <c r="C14" s="9">
        <v>5</v>
      </c>
      <c r="D14" s="9">
        <v>0</v>
      </c>
      <c r="E14" s="9">
        <v>4</v>
      </c>
      <c r="F14" s="9">
        <v>19</v>
      </c>
      <c r="G14" s="9">
        <v>9</v>
      </c>
      <c r="H14" s="10">
        <f t="shared" si="0"/>
        <v>37</v>
      </c>
    </row>
    <row r="15" spans="1:8" ht="12.75" customHeight="1">
      <c r="A15" s="8">
        <v>10</v>
      </c>
      <c r="B15" s="9" t="s">
        <v>613</v>
      </c>
      <c r="C15" s="9">
        <v>27</v>
      </c>
      <c r="D15" s="9">
        <v>51</v>
      </c>
      <c r="E15" s="9">
        <v>108</v>
      </c>
      <c r="F15" s="9">
        <v>46</v>
      </c>
      <c r="G15" s="9">
        <v>0</v>
      </c>
      <c r="H15" s="10">
        <f t="shared" si="0"/>
        <v>232</v>
      </c>
    </row>
    <row r="16" spans="1:8" ht="12.75" customHeight="1">
      <c r="A16" s="8">
        <v>11</v>
      </c>
      <c r="B16" s="9" t="s">
        <v>640</v>
      </c>
      <c r="C16" s="9">
        <v>132</v>
      </c>
      <c r="D16" s="9">
        <v>232</v>
      </c>
      <c r="E16" s="9">
        <v>915</v>
      </c>
      <c r="F16" s="9">
        <v>429</v>
      </c>
      <c r="G16" s="9">
        <v>30</v>
      </c>
      <c r="H16" s="10">
        <f t="shared" si="0"/>
        <v>1738</v>
      </c>
    </row>
    <row r="17" spans="1:8" ht="12.75" customHeight="1">
      <c r="A17" s="8">
        <v>12</v>
      </c>
      <c r="B17" s="9" t="s">
        <v>641</v>
      </c>
      <c r="C17" s="9">
        <v>113</v>
      </c>
      <c r="D17" s="9">
        <v>154</v>
      </c>
      <c r="E17" s="9">
        <v>773</v>
      </c>
      <c r="F17" s="9">
        <v>230</v>
      </c>
      <c r="G17" s="9">
        <v>24</v>
      </c>
      <c r="H17" s="10">
        <f t="shared" si="0"/>
        <v>1294</v>
      </c>
    </row>
    <row r="18" spans="1:8" ht="12.75" customHeight="1">
      <c r="A18" s="8">
        <v>13</v>
      </c>
      <c r="B18" s="9" t="s">
        <v>642</v>
      </c>
      <c r="C18" s="9">
        <v>34</v>
      </c>
      <c r="D18" s="9">
        <v>18</v>
      </c>
      <c r="E18" s="9">
        <v>25</v>
      </c>
      <c r="F18" s="9">
        <v>9</v>
      </c>
      <c r="G18" s="9">
        <v>0</v>
      </c>
      <c r="H18" s="10">
        <f t="shared" si="0"/>
        <v>86</v>
      </c>
    </row>
    <row r="19" spans="1:8" ht="12.75" customHeight="1">
      <c r="A19" s="8">
        <v>14</v>
      </c>
      <c r="B19" s="9" t="s">
        <v>643</v>
      </c>
      <c r="C19" s="9">
        <v>179</v>
      </c>
      <c r="D19" s="9">
        <v>62</v>
      </c>
      <c r="E19" s="9">
        <v>1185</v>
      </c>
      <c r="F19" s="9">
        <v>784</v>
      </c>
      <c r="G19" s="9">
        <v>45</v>
      </c>
      <c r="H19" s="10">
        <f t="shared" si="0"/>
        <v>2255</v>
      </c>
    </row>
    <row r="20" spans="1:8" ht="12.75" customHeight="1">
      <c r="A20" s="8">
        <v>15</v>
      </c>
      <c r="B20" s="9" t="s">
        <v>614</v>
      </c>
      <c r="C20" s="9">
        <v>25</v>
      </c>
      <c r="D20" s="9">
        <v>71</v>
      </c>
      <c r="E20" s="9">
        <v>201</v>
      </c>
      <c r="F20" s="9">
        <v>193</v>
      </c>
      <c r="G20" s="9">
        <v>21</v>
      </c>
      <c r="H20" s="10">
        <f t="shared" si="0"/>
        <v>511</v>
      </c>
    </row>
    <row r="21" spans="1:8" ht="12.75" customHeight="1">
      <c r="A21" s="8">
        <v>16</v>
      </c>
      <c r="B21" s="9" t="s">
        <v>615</v>
      </c>
      <c r="C21" s="9">
        <v>6</v>
      </c>
      <c r="D21" s="9">
        <v>0</v>
      </c>
      <c r="E21" s="9">
        <v>10</v>
      </c>
      <c r="F21" s="9">
        <v>2</v>
      </c>
      <c r="G21" s="9">
        <v>2</v>
      </c>
      <c r="H21" s="10">
        <f t="shared" si="0"/>
        <v>20</v>
      </c>
    </row>
    <row r="22" spans="1:8" ht="12.75" customHeight="1">
      <c r="A22" s="8">
        <v>17</v>
      </c>
      <c r="B22" s="9" t="s">
        <v>644</v>
      </c>
      <c r="C22" s="9">
        <v>20</v>
      </c>
      <c r="D22" s="9">
        <v>11</v>
      </c>
      <c r="E22" s="9">
        <v>151</v>
      </c>
      <c r="F22" s="9">
        <v>290</v>
      </c>
      <c r="G22" s="9">
        <v>15</v>
      </c>
      <c r="H22" s="10">
        <f t="shared" si="0"/>
        <v>487</v>
      </c>
    </row>
    <row r="23" spans="1:8" ht="12.75" customHeight="1">
      <c r="A23" s="8">
        <v>18</v>
      </c>
      <c r="B23" s="9" t="s">
        <v>645</v>
      </c>
      <c r="C23" s="9">
        <v>8</v>
      </c>
      <c r="D23" s="9">
        <v>0</v>
      </c>
      <c r="E23" s="9">
        <v>14</v>
      </c>
      <c r="F23" s="9">
        <v>20</v>
      </c>
      <c r="G23" s="9">
        <v>3</v>
      </c>
      <c r="H23" s="10">
        <f t="shared" si="0"/>
        <v>45</v>
      </c>
    </row>
    <row r="24" spans="1:8" ht="12.75" customHeight="1">
      <c r="A24" s="8">
        <v>19</v>
      </c>
      <c r="B24" s="9" t="s">
        <v>646</v>
      </c>
      <c r="C24" s="9">
        <v>16</v>
      </c>
      <c r="D24" s="9">
        <v>2</v>
      </c>
      <c r="E24" s="9">
        <v>42</v>
      </c>
      <c r="F24" s="9">
        <v>103</v>
      </c>
      <c r="G24" s="9">
        <v>7</v>
      </c>
      <c r="H24" s="10">
        <f t="shared" si="0"/>
        <v>170</v>
      </c>
    </row>
    <row r="25" spans="1:8" ht="12.75" customHeight="1">
      <c r="A25" s="8">
        <v>20</v>
      </c>
      <c r="B25" s="9" t="s">
        <v>647</v>
      </c>
      <c r="C25" s="9">
        <v>13</v>
      </c>
      <c r="D25" s="9">
        <v>1</v>
      </c>
      <c r="E25" s="9">
        <v>47</v>
      </c>
      <c r="F25" s="9">
        <v>42</v>
      </c>
      <c r="G25" s="9">
        <v>8</v>
      </c>
      <c r="H25" s="10">
        <f t="shared" si="0"/>
        <v>111</v>
      </c>
    </row>
    <row r="26" spans="1:8" ht="12.75" customHeight="1">
      <c r="A26" s="8">
        <v>21</v>
      </c>
      <c r="B26" s="9" t="s">
        <v>648</v>
      </c>
      <c r="C26" s="9">
        <v>72</v>
      </c>
      <c r="D26" s="9">
        <v>49</v>
      </c>
      <c r="E26" s="9">
        <v>66</v>
      </c>
      <c r="F26" s="9">
        <v>75</v>
      </c>
      <c r="G26" s="9">
        <v>7</v>
      </c>
      <c r="H26" s="10">
        <f t="shared" si="0"/>
        <v>269</v>
      </c>
    </row>
    <row r="27" spans="1:8" ht="12.75" customHeight="1">
      <c r="A27" s="8">
        <v>22</v>
      </c>
      <c r="B27" s="9" t="s">
        <v>649</v>
      </c>
      <c r="C27" s="9">
        <v>15</v>
      </c>
      <c r="D27" s="9">
        <v>6</v>
      </c>
      <c r="E27" s="9">
        <v>47</v>
      </c>
      <c r="F27" s="9">
        <v>43</v>
      </c>
      <c r="G27" s="9">
        <v>10</v>
      </c>
      <c r="H27" s="10">
        <f t="shared" si="0"/>
        <v>121</v>
      </c>
    </row>
    <row r="28" spans="1:8" ht="12.75" customHeight="1">
      <c r="A28" s="8">
        <v>23</v>
      </c>
      <c r="B28" s="9" t="s">
        <v>650</v>
      </c>
      <c r="C28" s="9">
        <v>4</v>
      </c>
      <c r="D28" s="9">
        <v>0</v>
      </c>
      <c r="E28" s="9">
        <v>10</v>
      </c>
      <c r="F28" s="9">
        <v>24</v>
      </c>
      <c r="G28" s="9">
        <v>0</v>
      </c>
      <c r="H28" s="10">
        <f t="shared" si="0"/>
        <v>38</v>
      </c>
    </row>
    <row r="29" spans="1:8" ht="12.75" customHeight="1">
      <c r="A29" s="8">
        <v>24</v>
      </c>
      <c r="B29" s="9" t="s">
        <v>651</v>
      </c>
      <c r="C29" s="9">
        <v>22</v>
      </c>
      <c r="D29" s="9">
        <v>6</v>
      </c>
      <c r="E29" s="9">
        <v>26</v>
      </c>
      <c r="F29" s="9">
        <v>97</v>
      </c>
      <c r="G29" s="9">
        <v>11</v>
      </c>
      <c r="H29" s="10">
        <f t="shared" si="0"/>
        <v>162</v>
      </c>
    </row>
    <row r="30" spans="1:8" ht="12.75" customHeight="1">
      <c r="A30" s="8">
        <v>25</v>
      </c>
      <c r="B30" s="9" t="s">
        <v>652</v>
      </c>
      <c r="C30" s="9">
        <v>36</v>
      </c>
      <c r="D30" s="9">
        <v>76</v>
      </c>
      <c r="E30" s="9">
        <v>160</v>
      </c>
      <c r="F30" s="9">
        <v>266</v>
      </c>
      <c r="G30" s="9">
        <v>28</v>
      </c>
      <c r="H30" s="10">
        <f t="shared" si="0"/>
        <v>566</v>
      </c>
    </row>
    <row r="31" spans="1:8" ht="12.75" customHeight="1">
      <c r="A31" s="8">
        <v>26</v>
      </c>
      <c r="B31" s="9" t="s">
        <v>653</v>
      </c>
      <c r="C31" s="9">
        <v>25</v>
      </c>
      <c r="D31" s="9">
        <v>3</v>
      </c>
      <c r="E31" s="9">
        <v>20</v>
      </c>
      <c r="F31" s="9">
        <v>56</v>
      </c>
      <c r="G31" s="9">
        <v>13</v>
      </c>
      <c r="H31" s="10">
        <f t="shared" si="0"/>
        <v>117</v>
      </c>
    </row>
    <row r="32" spans="1:8" ht="12.75" customHeight="1">
      <c r="A32" s="8">
        <v>27</v>
      </c>
      <c r="B32" s="9" t="s">
        <v>616</v>
      </c>
      <c r="C32" s="9">
        <v>5</v>
      </c>
      <c r="D32" s="9">
        <v>0</v>
      </c>
      <c r="E32" s="9">
        <v>10</v>
      </c>
      <c r="F32" s="9">
        <v>28</v>
      </c>
      <c r="G32" s="9">
        <v>3</v>
      </c>
      <c r="H32" s="10">
        <f t="shared" si="0"/>
        <v>46</v>
      </c>
    </row>
    <row r="33" spans="1:8" ht="12.75" customHeight="1">
      <c r="A33" s="8">
        <v>28</v>
      </c>
      <c r="B33" s="9" t="s">
        <v>617</v>
      </c>
      <c r="C33" s="9">
        <v>6</v>
      </c>
      <c r="D33" s="9">
        <v>2</v>
      </c>
      <c r="E33" s="9">
        <v>4</v>
      </c>
      <c r="F33" s="9">
        <v>25</v>
      </c>
      <c r="G33" s="9">
        <v>1</v>
      </c>
      <c r="H33" s="10">
        <f t="shared" si="0"/>
        <v>38</v>
      </c>
    </row>
    <row r="34" spans="1:8" ht="12.75" customHeight="1">
      <c r="A34" s="8">
        <v>29</v>
      </c>
      <c r="B34" s="9" t="s">
        <v>618</v>
      </c>
      <c r="C34" s="9">
        <v>10</v>
      </c>
      <c r="D34" s="9">
        <v>0</v>
      </c>
      <c r="E34" s="9">
        <v>5</v>
      </c>
      <c r="F34" s="9">
        <v>35</v>
      </c>
      <c r="G34" s="9">
        <v>1</v>
      </c>
      <c r="H34" s="10">
        <f t="shared" si="0"/>
        <v>51</v>
      </c>
    </row>
    <row r="35" spans="1:8" ht="12.75" customHeight="1">
      <c r="A35" s="11">
        <v>30</v>
      </c>
      <c r="B35" s="12" t="s">
        <v>619</v>
      </c>
      <c r="C35" s="12">
        <v>3</v>
      </c>
      <c r="D35" s="12">
        <v>0</v>
      </c>
      <c r="E35" s="12">
        <v>6</v>
      </c>
      <c r="F35" s="12">
        <v>13</v>
      </c>
      <c r="G35" s="12">
        <v>0</v>
      </c>
      <c r="H35" s="13">
        <f t="shared" si="0"/>
        <v>22</v>
      </c>
    </row>
    <row r="36" spans="1:8" ht="12.75" customHeight="1">
      <c r="A36" s="177" t="s">
        <v>625</v>
      </c>
      <c r="B36" s="178"/>
      <c r="C36" s="14">
        <f aca="true" t="shared" si="1" ref="C36:H36">SUM(C6:C35)</f>
        <v>1168</v>
      </c>
      <c r="D36" s="14">
        <f t="shared" si="1"/>
        <v>821</v>
      </c>
      <c r="E36" s="14">
        <f t="shared" si="1"/>
        <v>4652</v>
      </c>
      <c r="F36" s="14">
        <f t="shared" si="1"/>
        <v>4349</v>
      </c>
      <c r="G36" s="14">
        <f t="shared" si="1"/>
        <v>414</v>
      </c>
      <c r="H36" s="15">
        <f t="shared" si="1"/>
        <v>11404</v>
      </c>
    </row>
    <row r="37" spans="1:8" ht="12.75" customHeight="1">
      <c r="A37" s="177" t="s">
        <v>629</v>
      </c>
      <c r="B37" s="178"/>
      <c r="C37" s="16">
        <f aca="true" t="shared" si="2" ref="C37:H37">C36/$H$36*100</f>
        <v>10.24202034373904</v>
      </c>
      <c r="D37" s="16">
        <f t="shared" si="2"/>
        <v>7.199228340933006</v>
      </c>
      <c r="E37" s="16">
        <f t="shared" si="2"/>
        <v>40.79270431427569</v>
      </c>
      <c r="F37" s="16">
        <f t="shared" si="2"/>
        <v>38.13574184496668</v>
      </c>
      <c r="G37" s="16">
        <f t="shared" si="2"/>
        <v>3.6303051560855835</v>
      </c>
      <c r="H37" s="17">
        <f t="shared" si="2"/>
        <v>100</v>
      </c>
    </row>
    <row r="38" ht="3.75" customHeight="1"/>
    <row r="39" ht="12.75" customHeight="1"/>
    <row r="40" ht="12.75" customHeight="1"/>
    <row r="41" ht="12.75" customHeight="1"/>
    <row r="42" ht="12.75" customHeight="1"/>
  </sheetData>
  <mergeCells count="10">
    <mergeCell ref="F4:F5"/>
    <mergeCell ref="G4:G5"/>
    <mergeCell ref="H4:H5"/>
    <mergeCell ref="A37:B37"/>
    <mergeCell ref="A36:B36"/>
    <mergeCell ref="A4:A5"/>
    <mergeCell ref="B4:B5"/>
    <mergeCell ref="C4:C5"/>
    <mergeCell ref="D4:D5"/>
    <mergeCell ref="E4:E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:H4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757</v>
      </c>
      <c r="B1" s="1" t="s">
        <v>749</v>
      </c>
    </row>
    <row r="2" spans="1:2" ht="12.75" customHeight="1">
      <c r="A2" s="1"/>
      <c r="B2" s="1" t="s">
        <v>667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235" t="s">
        <v>755</v>
      </c>
      <c r="D4" s="236"/>
      <c r="E4" s="236"/>
      <c r="F4" s="236"/>
      <c r="G4" s="236"/>
      <c r="H4" s="237"/>
    </row>
    <row r="5" spans="1:8" ht="12.75" customHeight="1">
      <c r="A5" s="180"/>
      <c r="B5" s="182"/>
      <c r="C5" s="29" t="s">
        <v>750</v>
      </c>
      <c r="D5" s="29" t="s">
        <v>751</v>
      </c>
      <c r="E5" s="29" t="s">
        <v>752</v>
      </c>
      <c r="F5" s="29" t="s">
        <v>753</v>
      </c>
      <c r="G5" s="29" t="s">
        <v>754</v>
      </c>
      <c r="H5" s="30" t="s">
        <v>734</v>
      </c>
    </row>
    <row r="6" spans="1:8" ht="12.75" customHeight="1">
      <c r="A6" s="5">
        <v>1</v>
      </c>
      <c r="B6" s="6" t="s">
        <v>635</v>
      </c>
      <c r="C6" s="6">
        <v>2023</v>
      </c>
      <c r="D6" s="6">
        <v>162</v>
      </c>
      <c r="E6" s="6">
        <v>2961</v>
      </c>
      <c r="F6" s="6">
        <v>340</v>
      </c>
      <c r="G6" s="6">
        <v>1341</v>
      </c>
      <c r="H6" s="7">
        <f>SUM(C6:G6)</f>
        <v>6827</v>
      </c>
    </row>
    <row r="7" spans="1:8" ht="12.75" customHeight="1">
      <c r="A7" s="8">
        <v>2</v>
      </c>
      <c r="B7" s="9" t="s">
        <v>636</v>
      </c>
      <c r="C7" s="9">
        <v>1774</v>
      </c>
      <c r="D7" s="9">
        <v>230</v>
      </c>
      <c r="E7" s="9">
        <v>1461</v>
      </c>
      <c r="F7" s="9">
        <v>158</v>
      </c>
      <c r="G7" s="9">
        <v>582</v>
      </c>
      <c r="H7" s="10">
        <f aca="true" t="shared" si="0" ref="H7:H35">SUM(C7:G7)</f>
        <v>4205</v>
      </c>
    </row>
    <row r="8" spans="1:8" ht="12.75" customHeight="1">
      <c r="A8" s="8">
        <v>3</v>
      </c>
      <c r="B8" s="9" t="s">
        <v>637</v>
      </c>
      <c r="C8" s="9">
        <v>213</v>
      </c>
      <c r="D8" s="9">
        <v>36</v>
      </c>
      <c r="E8" s="9">
        <v>454</v>
      </c>
      <c r="F8" s="9">
        <v>71</v>
      </c>
      <c r="G8" s="9">
        <v>154</v>
      </c>
      <c r="H8" s="10">
        <f t="shared" si="0"/>
        <v>928</v>
      </c>
    </row>
    <row r="9" spans="1:8" ht="12.75" customHeight="1">
      <c r="A9" s="8">
        <v>4</v>
      </c>
      <c r="B9" s="9" t="s">
        <v>609</v>
      </c>
      <c r="C9" s="9">
        <v>1347</v>
      </c>
      <c r="D9" s="9">
        <v>65</v>
      </c>
      <c r="E9" s="9">
        <v>570</v>
      </c>
      <c r="F9" s="9">
        <v>79</v>
      </c>
      <c r="G9" s="9">
        <v>200</v>
      </c>
      <c r="H9" s="10">
        <f t="shared" si="0"/>
        <v>2261</v>
      </c>
    </row>
    <row r="10" spans="1:8" ht="12.75" customHeight="1">
      <c r="A10" s="8">
        <v>5</v>
      </c>
      <c r="B10" s="9" t="s">
        <v>610</v>
      </c>
      <c r="C10" s="9">
        <v>3508</v>
      </c>
      <c r="D10" s="9">
        <v>161</v>
      </c>
      <c r="E10" s="9">
        <v>1065</v>
      </c>
      <c r="F10" s="9">
        <v>485</v>
      </c>
      <c r="G10" s="9">
        <v>1311</v>
      </c>
      <c r="H10" s="10">
        <f t="shared" si="0"/>
        <v>6530</v>
      </c>
    </row>
    <row r="11" spans="1:8" ht="12.75" customHeight="1">
      <c r="A11" s="8">
        <v>6</v>
      </c>
      <c r="B11" s="9" t="s">
        <v>638</v>
      </c>
      <c r="C11" s="9">
        <v>2019</v>
      </c>
      <c r="D11" s="9">
        <v>271</v>
      </c>
      <c r="E11" s="9">
        <v>984</v>
      </c>
      <c r="F11" s="9">
        <v>70</v>
      </c>
      <c r="G11" s="9">
        <v>307</v>
      </c>
      <c r="H11" s="10">
        <f t="shared" si="0"/>
        <v>3651</v>
      </c>
    </row>
    <row r="12" spans="1:8" ht="12.75" customHeight="1">
      <c r="A12" s="8">
        <v>7</v>
      </c>
      <c r="B12" s="9" t="s">
        <v>611</v>
      </c>
      <c r="C12" s="9">
        <v>312</v>
      </c>
      <c r="D12" s="9">
        <v>41</v>
      </c>
      <c r="E12" s="9">
        <v>453</v>
      </c>
      <c r="F12" s="9">
        <v>43</v>
      </c>
      <c r="G12" s="9">
        <v>81</v>
      </c>
      <c r="H12" s="10">
        <f t="shared" si="0"/>
        <v>930</v>
      </c>
    </row>
    <row r="13" spans="1:8" ht="12.75" customHeight="1">
      <c r="A13" s="8">
        <v>8</v>
      </c>
      <c r="B13" s="9" t="s">
        <v>612</v>
      </c>
      <c r="C13" s="9">
        <v>3248</v>
      </c>
      <c r="D13" s="9">
        <v>342</v>
      </c>
      <c r="E13" s="9">
        <v>1427</v>
      </c>
      <c r="F13" s="9">
        <v>121</v>
      </c>
      <c r="G13" s="9">
        <v>389</v>
      </c>
      <c r="H13" s="10">
        <f t="shared" si="0"/>
        <v>5527</v>
      </c>
    </row>
    <row r="14" spans="1:8" ht="12.75" customHeight="1">
      <c r="A14" s="8">
        <v>9</v>
      </c>
      <c r="B14" s="9" t="s">
        <v>639</v>
      </c>
      <c r="C14" s="9">
        <v>142</v>
      </c>
      <c r="D14" s="9">
        <v>7</v>
      </c>
      <c r="E14" s="9">
        <v>138</v>
      </c>
      <c r="F14" s="9">
        <v>13</v>
      </c>
      <c r="G14" s="9">
        <v>33</v>
      </c>
      <c r="H14" s="10">
        <f t="shared" si="0"/>
        <v>333</v>
      </c>
    </row>
    <row r="15" spans="1:8" ht="12.75" customHeight="1">
      <c r="A15" s="8">
        <v>10</v>
      </c>
      <c r="B15" s="9" t="s">
        <v>613</v>
      </c>
      <c r="C15" s="9">
        <v>1164</v>
      </c>
      <c r="D15" s="9">
        <v>147</v>
      </c>
      <c r="E15" s="9">
        <v>1483</v>
      </c>
      <c r="F15" s="9">
        <v>548</v>
      </c>
      <c r="G15" s="9">
        <v>1598</v>
      </c>
      <c r="H15" s="10">
        <f t="shared" si="0"/>
        <v>4940</v>
      </c>
    </row>
    <row r="16" spans="1:8" ht="12.75" customHeight="1">
      <c r="A16" s="8">
        <v>11</v>
      </c>
      <c r="B16" s="9" t="s">
        <v>640</v>
      </c>
      <c r="C16" s="9">
        <v>9839</v>
      </c>
      <c r="D16" s="9">
        <v>1173</v>
      </c>
      <c r="E16" s="9">
        <v>7057</v>
      </c>
      <c r="F16" s="9">
        <v>498</v>
      </c>
      <c r="G16" s="9">
        <v>2997</v>
      </c>
      <c r="H16" s="10">
        <f t="shared" si="0"/>
        <v>21564</v>
      </c>
    </row>
    <row r="17" spans="1:8" ht="12.75" customHeight="1">
      <c r="A17" s="8">
        <v>12</v>
      </c>
      <c r="B17" s="9" t="s">
        <v>641</v>
      </c>
      <c r="C17" s="9">
        <v>12783</v>
      </c>
      <c r="D17" s="9">
        <v>1290</v>
      </c>
      <c r="E17" s="9">
        <v>14676</v>
      </c>
      <c r="F17" s="9">
        <v>486</v>
      </c>
      <c r="G17" s="9">
        <v>2458</v>
      </c>
      <c r="H17" s="10">
        <f t="shared" si="0"/>
        <v>31693</v>
      </c>
    </row>
    <row r="18" spans="1:8" ht="12.75" customHeight="1">
      <c r="A18" s="8">
        <v>13</v>
      </c>
      <c r="B18" s="9" t="s">
        <v>642</v>
      </c>
      <c r="C18" s="9">
        <v>245</v>
      </c>
      <c r="D18" s="9">
        <v>74</v>
      </c>
      <c r="E18" s="9">
        <v>773</v>
      </c>
      <c r="F18" s="9">
        <v>31</v>
      </c>
      <c r="G18" s="9">
        <v>182</v>
      </c>
      <c r="H18" s="10">
        <f t="shared" si="0"/>
        <v>1305</v>
      </c>
    </row>
    <row r="19" spans="1:8" ht="12.75" customHeight="1">
      <c r="A19" s="8">
        <v>14</v>
      </c>
      <c r="B19" s="9" t="s">
        <v>643</v>
      </c>
      <c r="C19" s="9">
        <v>45108</v>
      </c>
      <c r="D19" s="9">
        <v>3331</v>
      </c>
      <c r="E19" s="9">
        <v>13692</v>
      </c>
      <c r="F19" s="9">
        <v>1717</v>
      </c>
      <c r="G19" s="9">
        <v>11744</v>
      </c>
      <c r="H19" s="10">
        <f t="shared" si="0"/>
        <v>75592</v>
      </c>
    </row>
    <row r="20" spans="1:8" ht="12.75" customHeight="1">
      <c r="A20" s="8">
        <v>15</v>
      </c>
      <c r="B20" s="9" t="s">
        <v>614</v>
      </c>
      <c r="C20" s="9">
        <v>2952</v>
      </c>
      <c r="D20" s="9">
        <v>407</v>
      </c>
      <c r="E20" s="9">
        <v>2185</v>
      </c>
      <c r="F20" s="9">
        <v>225</v>
      </c>
      <c r="G20" s="9">
        <v>843</v>
      </c>
      <c r="H20" s="10">
        <f t="shared" si="0"/>
        <v>6612</v>
      </c>
    </row>
    <row r="21" spans="1:8" ht="12.75" customHeight="1">
      <c r="A21" s="8">
        <v>16</v>
      </c>
      <c r="B21" s="9" t="s">
        <v>615</v>
      </c>
      <c r="C21" s="9">
        <v>100</v>
      </c>
      <c r="D21" s="9">
        <v>9</v>
      </c>
      <c r="E21" s="9">
        <v>198</v>
      </c>
      <c r="F21" s="9">
        <v>24</v>
      </c>
      <c r="G21" s="9">
        <v>125</v>
      </c>
      <c r="H21" s="10">
        <f t="shared" si="0"/>
        <v>456</v>
      </c>
    </row>
    <row r="22" spans="1:8" ht="12.75" customHeight="1">
      <c r="A22" s="8">
        <v>17</v>
      </c>
      <c r="B22" s="9" t="s">
        <v>644</v>
      </c>
      <c r="C22" s="9">
        <v>2538</v>
      </c>
      <c r="D22" s="9">
        <v>226</v>
      </c>
      <c r="E22" s="9">
        <v>2158</v>
      </c>
      <c r="F22" s="9">
        <v>212</v>
      </c>
      <c r="G22" s="9">
        <v>559</v>
      </c>
      <c r="H22" s="10">
        <f t="shared" si="0"/>
        <v>5693</v>
      </c>
    </row>
    <row r="23" spans="1:8" ht="12.75" customHeight="1">
      <c r="A23" s="8">
        <v>18</v>
      </c>
      <c r="B23" s="9" t="s">
        <v>645</v>
      </c>
      <c r="C23" s="9">
        <v>305</v>
      </c>
      <c r="D23" s="9">
        <v>96</v>
      </c>
      <c r="E23" s="9">
        <v>326</v>
      </c>
      <c r="F23" s="9">
        <v>25</v>
      </c>
      <c r="G23" s="9">
        <v>79</v>
      </c>
      <c r="H23" s="10">
        <f t="shared" si="0"/>
        <v>831</v>
      </c>
    </row>
    <row r="24" spans="1:8" ht="12.75" customHeight="1">
      <c r="A24" s="8">
        <v>19</v>
      </c>
      <c r="B24" s="9" t="s">
        <v>646</v>
      </c>
      <c r="C24" s="9">
        <v>1454</v>
      </c>
      <c r="D24" s="9">
        <v>195</v>
      </c>
      <c r="E24" s="9">
        <v>602</v>
      </c>
      <c r="F24" s="9">
        <v>54</v>
      </c>
      <c r="G24" s="9">
        <v>123</v>
      </c>
      <c r="H24" s="10">
        <f t="shared" si="0"/>
        <v>2428</v>
      </c>
    </row>
    <row r="25" spans="1:8" ht="12.75" customHeight="1">
      <c r="A25" s="8">
        <v>20</v>
      </c>
      <c r="B25" s="9" t="s">
        <v>647</v>
      </c>
      <c r="C25" s="9">
        <v>716</v>
      </c>
      <c r="D25" s="9">
        <v>104</v>
      </c>
      <c r="E25" s="9">
        <v>519</v>
      </c>
      <c r="F25" s="9">
        <v>50</v>
      </c>
      <c r="G25" s="9">
        <v>141</v>
      </c>
      <c r="H25" s="10">
        <f t="shared" si="0"/>
        <v>1530</v>
      </c>
    </row>
    <row r="26" spans="1:8" ht="12.75" customHeight="1">
      <c r="A26" s="8">
        <v>21</v>
      </c>
      <c r="B26" s="9" t="s">
        <v>648</v>
      </c>
      <c r="C26" s="9">
        <v>2233</v>
      </c>
      <c r="D26" s="9">
        <v>315</v>
      </c>
      <c r="E26" s="9">
        <v>1724</v>
      </c>
      <c r="F26" s="9">
        <v>75</v>
      </c>
      <c r="G26" s="9">
        <v>578</v>
      </c>
      <c r="H26" s="10">
        <f t="shared" si="0"/>
        <v>4925</v>
      </c>
    </row>
    <row r="27" spans="1:8" ht="12.75" customHeight="1">
      <c r="A27" s="8">
        <v>22</v>
      </c>
      <c r="B27" s="9" t="s">
        <v>649</v>
      </c>
      <c r="C27" s="9">
        <v>283</v>
      </c>
      <c r="D27" s="9">
        <v>34</v>
      </c>
      <c r="E27" s="9">
        <v>292</v>
      </c>
      <c r="F27" s="9">
        <v>64</v>
      </c>
      <c r="G27" s="9">
        <v>104</v>
      </c>
      <c r="H27" s="10">
        <f t="shared" si="0"/>
        <v>777</v>
      </c>
    </row>
    <row r="28" spans="1:8" ht="12.75" customHeight="1">
      <c r="A28" s="8">
        <v>23</v>
      </c>
      <c r="B28" s="9" t="s">
        <v>650</v>
      </c>
      <c r="C28" s="9">
        <v>102</v>
      </c>
      <c r="D28" s="9">
        <v>4</v>
      </c>
      <c r="E28" s="9">
        <v>100</v>
      </c>
      <c r="F28" s="9">
        <v>7</v>
      </c>
      <c r="G28" s="9">
        <v>79</v>
      </c>
      <c r="H28" s="10">
        <f t="shared" si="0"/>
        <v>292</v>
      </c>
    </row>
    <row r="29" spans="1:8" ht="12.75" customHeight="1">
      <c r="A29" s="8">
        <v>24</v>
      </c>
      <c r="B29" s="9" t="s">
        <v>651</v>
      </c>
      <c r="C29" s="9">
        <v>135</v>
      </c>
      <c r="D29" s="9">
        <v>29</v>
      </c>
      <c r="E29" s="9">
        <v>253</v>
      </c>
      <c r="F29" s="9">
        <v>31</v>
      </c>
      <c r="G29" s="9">
        <v>67</v>
      </c>
      <c r="H29" s="10">
        <f t="shared" si="0"/>
        <v>515</v>
      </c>
    </row>
    <row r="30" spans="1:8" ht="12.75" customHeight="1">
      <c r="A30" s="8">
        <v>25</v>
      </c>
      <c r="B30" s="9" t="s">
        <v>652</v>
      </c>
      <c r="C30" s="9">
        <v>866</v>
      </c>
      <c r="D30" s="9">
        <v>115</v>
      </c>
      <c r="E30" s="9">
        <v>2315</v>
      </c>
      <c r="F30" s="9">
        <v>176</v>
      </c>
      <c r="G30" s="9">
        <v>727</v>
      </c>
      <c r="H30" s="10">
        <f t="shared" si="0"/>
        <v>4199</v>
      </c>
    </row>
    <row r="31" spans="1:8" ht="12.75" customHeight="1">
      <c r="A31" s="8">
        <v>26</v>
      </c>
      <c r="B31" s="9" t="s">
        <v>653</v>
      </c>
      <c r="C31" s="9">
        <v>136</v>
      </c>
      <c r="D31" s="9">
        <v>76</v>
      </c>
      <c r="E31" s="9">
        <v>235</v>
      </c>
      <c r="F31" s="9">
        <v>28</v>
      </c>
      <c r="G31" s="9">
        <v>68</v>
      </c>
      <c r="H31" s="10">
        <f t="shared" si="0"/>
        <v>543</v>
      </c>
    </row>
    <row r="32" spans="1:8" ht="12.75" customHeight="1">
      <c r="A32" s="8">
        <v>27</v>
      </c>
      <c r="B32" s="9" t="s">
        <v>616</v>
      </c>
      <c r="C32" s="9">
        <v>75</v>
      </c>
      <c r="D32" s="9">
        <v>7</v>
      </c>
      <c r="E32" s="9">
        <v>175</v>
      </c>
      <c r="F32" s="9">
        <v>8</v>
      </c>
      <c r="G32" s="9">
        <v>44</v>
      </c>
      <c r="H32" s="10">
        <f t="shared" si="0"/>
        <v>309</v>
      </c>
    </row>
    <row r="33" spans="1:8" ht="12.75" customHeight="1">
      <c r="A33" s="8">
        <v>28</v>
      </c>
      <c r="B33" s="9" t="s">
        <v>617</v>
      </c>
      <c r="C33" s="9">
        <v>167</v>
      </c>
      <c r="D33" s="9">
        <v>8</v>
      </c>
      <c r="E33" s="9">
        <v>301</v>
      </c>
      <c r="F33" s="9">
        <v>19</v>
      </c>
      <c r="G33" s="9">
        <v>29</v>
      </c>
      <c r="H33" s="10">
        <f t="shared" si="0"/>
        <v>524</v>
      </c>
    </row>
    <row r="34" spans="1:8" ht="12.75" customHeight="1">
      <c r="A34" s="8">
        <v>29</v>
      </c>
      <c r="B34" s="9" t="s">
        <v>618</v>
      </c>
      <c r="C34" s="9">
        <v>62</v>
      </c>
      <c r="D34" s="9">
        <v>1</v>
      </c>
      <c r="E34" s="9">
        <v>196</v>
      </c>
      <c r="F34" s="9">
        <v>13</v>
      </c>
      <c r="G34" s="9">
        <v>57</v>
      </c>
      <c r="H34" s="10">
        <f t="shared" si="0"/>
        <v>329</v>
      </c>
    </row>
    <row r="35" spans="1:8" ht="12.75" customHeight="1">
      <c r="A35" s="11">
        <v>30</v>
      </c>
      <c r="B35" s="12" t="s">
        <v>619</v>
      </c>
      <c r="C35" s="12">
        <v>103</v>
      </c>
      <c r="D35" s="12">
        <v>9</v>
      </c>
      <c r="E35" s="12">
        <v>137</v>
      </c>
      <c r="F35" s="12">
        <v>16</v>
      </c>
      <c r="G35" s="12">
        <v>45</v>
      </c>
      <c r="H35" s="13">
        <f t="shared" si="0"/>
        <v>310</v>
      </c>
    </row>
    <row r="36" spans="1:8" ht="12.75" customHeight="1">
      <c r="A36" s="177" t="s">
        <v>625</v>
      </c>
      <c r="B36" s="178"/>
      <c r="C36" s="14">
        <f aca="true" t="shared" si="1" ref="C36:H36">SUM(C6:C35)</f>
        <v>95952</v>
      </c>
      <c r="D36" s="14">
        <f t="shared" si="1"/>
        <v>8965</v>
      </c>
      <c r="E36" s="14">
        <f t="shared" si="1"/>
        <v>58910</v>
      </c>
      <c r="F36" s="14">
        <f t="shared" si="1"/>
        <v>5687</v>
      </c>
      <c r="G36" s="14">
        <f t="shared" si="1"/>
        <v>27045</v>
      </c>
      <c r="H36" s="15">
        <f t="shared" si="1"/>
        <v>196559</v>
      </c>
    </row>
    <row r="37" spans="1:8" ht="12.75" customHeight="1">
      <c r="A37" s="247" t="s">
        <v>629</v>
      </c>
      <c r="B37" s="248"/>
      <c r="C37" s="16">
        <f aca="true" t="shared" si="2" ref="C37:H37">C36/$H$36*100</f>
        <v>48.81587716665225</v>
      </c>
      <c r="D37" s="16">
        <f t="shared" si="2"/>
        <v>4.5609715149140975</v>
      </c>
      <c r="E37" s="16">
        <f t="shared" si="2"/>
        <v>29.97064494630111</v>
      </c>
      <c r="F37" s="16">
        <f t="shared" si="2"/>
        <v>2.8932788628350776</v>
      </c>
      <c r="G37" s="16">
        <f t="shared" si="2"/>
        <v>13.759227509297464</v>
      </c>
      <c r="H37" s="17">
        <f t="shared" si="2"/>
        <v>100</v>
      </c>
    </row>
    <row r="38" ht="3.75" customHeight="1"/>
    <row r="39" spans="1:8" ht="12.75" customHeight="1">
      <c r="A39" s="179" t="s">
        <v>654</v>
      </c>
      <c r="B39" s="181"/>
      <c r="C39" s="235" t="s">
        <v>755</v>
      </c>
      <c r="D39" s="236"/>
      <c r="E39" s="236"/>
      <c r="F39" s="236"/>
      <c r="G39" s="236"/>
      <c r="H39" s="237"/>
    </row>
    <row r="40" spans="1:8" ht="12.75" customHeight="1">
      <c r="A40" s="180"/>
      <c r="B40" s="182"/>
      <c r="C40" s="29" t="s">
        <v>750</v>
      </c>
      <c r="D40" s="29" t="s">
        <v>751</v>
      </c>
      <c r="E40" s="29" t="s">
        <v>752</v>
      </c>
      <c r="F40" s="29" t="s">
        <v>753</v>
      </c>
      <c r="G40" s="29" t="s">
        <v>754</v>
      </c>
      <c r="H40" s="30" t="s">
        <v>734</v>
      </c>
    </row>
    <row r="41" spans="1:8" ht="12.75" customHeight="1">
      <c r="A41" s="201" t="s">
        <v>626</v>
      </c>
      <c r="B41" s="202"/>
      <c r="C41" s="6">
        <v>3479</v>
      </c>
      <c r="D41" s="6">
        <v>520</v>
      </c>
      <c r="E41" s="6">
        <v>9880</v>
      </c>
      <c r="F41" s="6">
        <v>802</v>
      </c>
      <c r="G41" s="6">
        <v>4096</v>
      </c>
      <c r="H41" s="7">
        <f>SUM(C41:G41)</f>
        <v>18777</v>
      </c>
    </row>
    <row r="42" spans="1:8" ht="12.75" customHeight="1">
      <c r="A42" s="207" t="s">
        <v>655</v>
      </c>
      <c r="B42" s="208"/>
      <c r="C42" s="12">
        <v>92473</v>
      </c>
      <c r="D42" s="12">
        <v>8445</v>
      </c>
      <c r="E42" s="12">
        <v>49030</v>
      </c>
      <c r="F42" s="12">
        <v>4885</v>
      </c>
      <c r="G42" s="12">
        <v>22949</v>
      </c>
      <c r="H42" s="13">
        <f>SUM(C42:G42)</f>
        <v>177782</v>
      </c>
    </row>
  </sheetData>
  <mergeCells count="9">
    <mergeCell ref="C4:H4"/>
    <mergeCell ref="C39:H39"/>
    <mergeCell ref="A42:B42"/>
    <mergeCell ref="A39:B40"/>
    <mergeCell ref="A36:B36"/>
    <mergeCell ref="A4:A5"/>
    <mergeCell ref="B4:B5"/>
    <mergeCell ref="A41:B41"/>
    <mergeCell ref="A37:B37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:H4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758</v>
      </c>
      <c r="B1" s="1" t="s">
        <v>749</v>
      </c>
    </row>
    <row r="2" spans="1:2" ht="12.75" customHeight="1">
      <c r="A2" s="1"/>
      <c r="B2" s="1" t="s">
        <v>668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235" t="s">
        <v>755</v>
      </c>
      <c r="D4" s="236"/>
      <c r="E4" s="236"/>
      <c r="F4" s="236"/>
      <c r="G4" s="236"/>
      <c r="H4" s="237"/>
    </row>
    <row r="5" spans="1:8" ht="12.75" customHeight="1">
      <c r="A5" s="180"/>
      <c r="B5" s="182"/>
      <c r="C5" s="29" t="s">
        <v>750</v>
      </c>
      <c r="D5" s="29" t="s">
        <v>751</v>
      </c>
      <c r="E5" s="29" t="s">
        <v>752</v>
      </c>
      <c r="F5" s="29" t="s">
        <v>753</v>
      </c>
      <c r="G5" s="29" t="s">
        <v>754</v>
      </c>
      <c r="H5" s="30" t="s">
        <v>734</v>
      </c>
    </row>
    <row r="6" spans="1:8" ht="12.75" customHeight="1">
      <c r="A6" s="5">
        <v>1</v>
      </c>
      <c r="B6" s="6" t="s">
        <v>635</v>
      </c>
      <c r="C6" s="6">
        <v>485</v>
      </c>
      <c r="D6" s="6">
        <v>40</v>
      </c>
      <c r="E6" s="6">
        <v>226</v>
      </c>
      <c r="F6" s="6">
        <v>1005</v>
      </c>
      <c r="G6" s="6">
        <v>3142</v>
      </c>
      <c r="H6" s="7">
        <f aca="true" t="shared" si="0" ref="H6:H35">SUM(C6:G6)</f>
        <v>4898</v>
      </c>
    </row>
    <row r="7" spans="1:8" ht="12.75" customHeight="1">
      <c r="A7" s="8">
        <v>2</v>
      </c>
      <c r="B7" s="9" t="s">
        <v>636</v>
      </c>
      <c r="C7" s="9">
        <v>2717</v>
      </c>
      <c r="D7" s="9">
        <v>318</v>
      </c>
      <c r="E7" s="9">
        <v>939</v>
      </c>
      <c r="F7" s="9">
        <v>1751</v>
      </c>
      <c r="G7" s="9">
        <v>6725</v>
      </c>
      <c r="H7" s="10">
        <f t="shared" si="0"/>
        <v>12450</v>
      </c>
    </row>
    <row r="8" spans="1:8" ht="12.75" customHeight="1">
      <c r="A8" s="8">
        <v>3</v>
      </c>
      <c r="B8" s="9" t="s">
        <v>637</v>
      </c>
      <c r="C8" s="9">
        <v>896</v>
      </c>
      <c r="D8" s="9">
        <v>246</v>
      </c>
      <c r="E8" s="9">
        <v>481</v>
      </c>
      <c r="F8" s="9">
        <v>1279</v>
      </c>
      <c r="G8" s="9">
        <v>3583</v>
      </c>
      <c r="H8" s="10">
        <f t="shared" si="0"/>
        <v>6485</v>
      </c>
    </row>
    <row r="9" spans="1:8" ht="12.75" customHeight="1">
      <c r="A9" s="8">
        <v>4</v>
      </c>
      <c r="B9" s="9" t="s">
        <v>609</v>
      </c>
      <c r="C9" s="9">
        <v>2043</v>
      </c>
      <c r="D9" s="9">
        <v>94</v>
      </c>
      <c r="E9" s="9">
        <v>567</v>
      </c>
      <c r="F9" s="9">
        <v>735</v>
      </c>
      <c r="G9" s="9">
        <v>2568</v>
      </c>
      <c r="H9" s="10">
        <f t="shared" si="0"/>
        <v>6007</v>
      </c>
    </row>
    <row r="10" spans="1:8" ht="12.75" customHeight="1">
      <c r="A10" s="8">
        <v>5</v>
      </c>
      <c r="B10" s="9" t="s">
        <v>610</v>
      </c>
      <c r="C10" s="9">
        <v>964</v>
      </c>
      <c r="D10" s="9">
        <v>89</v>
      </c>
      <c r="E10" s="9">
        <v>334</v>
      </c>
      <c r="F10" s="9">
        <v>338</v>
      </c>
      <c r="G10" s="9">
        <v>1566</v>
      </c>
      <c r="H10" s="10">
        <f t="shared" si="0"/>
        <v>3291</v>
      </c>
    </row>
    <row r="11" spans="1:8" ht="12.75" customHeight="1">
      <c r="A11" s="8">
        <v>6</v>
      </c>
      <c r="B11" s="9" t="s">
        <v>638</v>
      </c>
      <c r="C11" s="9">
        <v>2060</v>
      </c>
      <c r="D11" s="9">
        <v>147</v>
      </c>
      <c r="E11" s="9">
        <v>860</v>
      </c>
      <c r="F11" s="9">
        <v>458</v>
      </c>
      <c r="G11" s="9">
        <v>1600</v>
      </c>
      <c r="H11" s="10">
        <f t="shared" si="0"/>
        <v>5125</v>
      </c>
    </row>
    <row r="12" spans="1:8" ht="12.75" customHeight="1">
      <c r="A12" s="8">
        <v>7</v>
      </c>
      <c r="B12" s="9" t="s">
        <v>611</v>
      </c>
      <c r="C12" s="9">
        <v>170</v>
      </c>
      <c r="D12" s="9">
        <v>9</v>
      </c>
      <c r="E12" s="9">
        <v>87</v>
      </c>
      <c r="F12" s="9">
        <v>149</v>
      </c>
      <c r="G12" s="9">
        <v>509</v>
      </c>
      <c r="H12" s="10">
        <f t="shared" si="0"/>
        <v>924</v>
      </c>
    </row>
    <row r="13" spans="1:8" ht="12.75" customHeight="1">
      <c r="A13" s="8">
        <v>8</v>
      </c>
      <c r="B13" s="9" t="s">
        <v>612</v>
      </c>
      <c r="C13" s="9">
        <v>2785</v>
      </c>
      <c r="D13" s="9">
        <v>432</v>
      </c>
      <c r="E13" s="9">
        <v>1253</v>
      </c>
      <c r="F13" s="9">
        <v>918</v>
      </c>
      <c r="G13" s="9">
        <v>2427</v>
      </c>
      <c r="H13" s="10">
        <f t="shared" si="0"/>
        <v>7815</v>
      </c>
    </row>
    <row r="14" spans="1:8" ht="12.75" customHeight="1">
      <c r="A14" s="8">
        <v>9</v>
      </c>
      <c r="B14" s="9" t="s">
        <v>639</v>
      </c>
      <c r="C14" s="9">
        <v>147</v>
      </c>
      <c r="D14" s="9">
        <v>29</v>
      </c>
      <c r="E14" s="9">
        <v>67</v>
      </c>
      <c r="F14" s="9">
        <v>36</v>
      </c>
      <c r="G14" s="9">
        <v>173</v>
      </c>
      <c r="H14" s="10">
        <f t="shared" si="0"/>
        <v>452</v>
      </c>
    </row>
    <row r="15" spans="1:8" ht="12.75" customHeight="1">
      <c r="A15" s="8">
        <v>10</v>
      </c>
      <c r="B15" s="9" t="s">
        <v>613</v>
      </c>
      <c r="C15" s="9">
        <v>248</v>
      </c>
      <c r="D15" s="9">
        <v>43</v>
      </c>
      <c r="E15" s="9">
        <v>355</v>
      </c>
      <c r="F15" s="9">
        <v>758</v>
      </c>
      <c r="G15" s="9">
        <v>2685</v>
      </c>
      <c r="H15" s="10">
        <f t="shared" si="0"/>
        <v>4089</v>
      </c>
    </row>
    <row r="16" spans="1:8" ht="12.75" customHeight="1">
      <c r="A16" s="8">
        <v>11</v>
      </c>
      <c r="B16" s="9" t="s">
        <v>640</v>
      </c>
      <c r="C16" s="9">
        <v>6040</v>
      </c>
      <c r="D16" s="9">
        <v>777</v>
      </c>
      <c r="E16" s="9">
        <v>3270</v>
      </c>
      <c r="F16" s="9">
        <v>4046</v>
      </c>
      <c r="G16" s="9">
        <v>16548</v>
      </c>
      <c r="H16" s="10">
        <f t="shared" si="0"/>
        <v>30681</v>
      </c>
    </row>
    <row r="17" spans="1:8" ht="12.75" customHeight="1">
      <c r="A17" s="8">
        <v>12</v>
      </c>
      <c r="B17" s="9" t="s">
        <v>641</v>
      </c>
      <c r="C17" s="9">
        <v>5973</v>
      </c>
      <c r="D17" s="9">
        <v>614</v>
      </c>
      <c r="E17" s="9">
        <v>2204</v>
      </c>
      <c r="F17" s="9">
        <v>4067</v>
      </c>
      <c r="G17" s="9">
        <v>12771</v>
      </c>
      <c r="H17" s="10">
        <f t="shared" si="0"/>
        <v>25629</v>
      </c>
    </row>
    <row r="18" spans="1:8" ht="12.75" customHeight="1">
      <c r="A18" s="8">
        <v>13</v>
      </c>
      <c r="B18" s="9" t="s">
        <v>642</v>
      </c>
      <c r="C18" s="9">
        <v>153</v>
      </c>
      <c r="D18" s="9">
        <v>25</v>
      </c>
      <c r="E18" s="9">
        <v>133</v>
      </c>
      <c r="F18" s="9">
        <v>459</v>
      </c>
      <c r="G18" s="9">
        <v>1137</v>
      </c>
      <c r="H18" s="10">
        <f t="shared" si="0"/>
        <v>1907</v>
      </c>
    </row>
    <row r="19" spans="1:8" ht="12.75" customHeight="1">
      <c r="A19" s="8">
        <v>14</v>
      </c>
      <c r="B19" s="9" t="s">
        <v>643</v>
      </c>
      <c r="C19" s="9">
        <v>8597</v>
      </c>
      <c r="D19" s="9">
        <v>1060</v>
      </c>
      <c r="E19" s="9">
        <v>3418</v>
      </c>
      <c r="F19" s="9">
        <v>4664</v>
      </c>
      <c r="G19" s="9">
        <v>24727</v>
      </c>
      <c r="H19" s="10">
        <f t="shared" si="0"/>
        <v>42466</v>
      </c>
    </row>
    <row r="20" spans="1:8" ht="12.75" customHeight="1">
      <c r="A20" s="8">
        <v>15</v>
      </c>
      <c r="B20" s="9" t="s">
        <v>614</v>
      </c>
      <c r="C20" s="9">
        <v>2195</v>
      </c>
      <c r="D20" s="9">
        <v>442</v>
      </c>
      <c r="E20" s="9">
        <v>1702</v>
      </c>
      <c r="F20" s="9">
        <v>1740</v>
      </c>
      <c r="G20" s="9">
        <v>3914</v>
      </c>
      <c r="H20" s="10">
        <f t="shared" si="0"/>
        <v>9993</v>
      </c>
    </row>
    <row r="21" spans="1:8" ht="12.75" customHeight="1">
      <c r="A21" s="8">
        <v>16</v>
      </c>
      <c r="B21" s="9" t="s">
        <v>615</v>
      </c>
      <c r="C21" s="9">
        <v>35</v>
      </c>
      <c r="D21" s="9">
        <v>2</v>
      </c>
      <c r="E21" s="9">
        <v>40</v>
      </c>
      <c r="F21" s="9">
        <v>13</v>
      </c>
      <c r="G21" s="9">
        <v>263</v>
      </c>
      <c r="H21" s="10">
        <f t="shared" si="0"/>
        <v>353</v>
      </c>
    </row>
    <row r="22" spans="1:8" ht="12.75" customHeight="1">
      <c r="A22" s="8">
        <v>17</v>
      </c>
      <c r="B22" s="9" t="s">
        <v>644</v>
      </c>
      <c r="C22" s="9">
        <v>2224</v>
      </c>
      <c r="D22" s="9">
        <v>406</v>
      </c>
      <c r="E22" s="9">
        <v>1383</v>
      </c>
      <c r="F22" s="9">
        <v>1569</v>
      </c>
      <c r="G22" s="9">
        <v>3641</v>
      </c>
      <c r="H22" s="10">
        <f t="shared" si="0"/>
        <v>9223</v>
      </c>
    </row>
    <row r="23" spans="1:8" ht="12.75" customHeight="1">
      <c r="A23" s="8">
        <v>18</v>
      </c>
      <c r="B23" s="9" t="s">
        <v>645</v>
      </c>
      <c r="C23" s="9">
        <v>112</v>
      </c>
      <c r="D23" s="9">
        <v>36</v>
      </c>
      <c r="E23" s="9">
        <v>91</v>
      </c>
      <c r="F23" s="9">
        <v>95</v>
      </c>
      <c r="G23" s="9">
        <v>249</v>
      </c>
      <c r="H23" s="10">
        <f t="shared" si="0"/>
        <v>583</v>
      </c>
    </row>
    <row r="24" spans="1:8" ht="12.75" customHeight="1">
      <c r="A24" s="8">
        <v>19</v>
      </c>
      <c r="B24" s="9" t="s">
        <v>646</v>
      </c>
      <c r="C24" s="9">
        <v>892</v>
      </c>
      <c r="D24" s="9">
        <v>123</v>
      </c>
      <c r="E24" s="9">
        <v>543</v>
      </c>
      <c r="F24" s="9">
        <v>337</v>
      </c>
      <c r="G24" s="9">
        <v>738</v>
      </c>
      <c r="H24" s="10">
        <f t="shared" si="0"/>
        <v>2633</v>
      </c>
    </row>
    <row r="25" spans="1:8" ht="12.75" customHeight="1">
      <c r="A25" s="8">
        <v>20</v>
      </c>
      <c r="B25" s="9" t="s">
        <v>647</v>
      </c>
      <c r="C25" s="9">
        <v>476</v>
      </c>
      <c r="D25" s="9">
        <v>27</v>
      </c>
      <c r="E25" s="9">
        <v>187</v>
      </c>
      <c r="F25" s="9">
        <v>157</v>
      </c>
      <c r="G25" s="9">
        <v>601</v>
      </c>
      <c r="H25" s="10">
        <f t="shared" si="0"/>
        <v>1448</v>
      </c>
    </row>
    <row r="26" spans="1:8" ht="12.75" customHeight="1">
      <c r="A26" s="8">
        <v>21</v>
      </c>
      <c r="B26" s="9" t="s">
        <v>648</v>
      </c>
      <c r="C26" s="9">
        <v>1250</v>
      </c>
      <c r="D26" s="9">
        <v>89</v>
      </c>
      <c r="E26" s="9">
        <v>297</v>
      </c>
      <c r="F26" s="9">
        <v>458</v>
      </c>
      <c r="G26" s="9">
        <v>2432</v>
      </c>
      <c r="H26" s="10">
        <f t="shared" si="0"/>
        <v>4526</v>
      </c>
    </row>
    <row r="27" spans="1:8" ht="12.75" customHeight="1">
      <c r="A27" s="8">
        <v>22</v>
      </c>
      <c r="B27" s="9" t="s">
        <v>649</v>
      </c>
      <c r="C27" s="9">
        <v>358</v>
      </c>
      <c r="D27" s="9">
        <v>59</v>
      </c>
      <c r="E27" s="9">
        <v>221</v>
      </c>
      <c r="F27" s="9">
        <v>221</v>
      </c>
      <c r="G27" s="9">
        <v>956</v>
      </c>
      <c r="H27" s="10">
        <f t="shared" si="0"/>
        <v>1815</v>
      </c>
    </row>
    <row r="28" spans="1:8" ht="12.75" customHeight="1">
      <c r="A28" s="8">
        <v>23</v>
      </c>
      <c r="B28" s="9" t="s">
        <v>650</v>
      </c>
      <c r="C28" s="9">
        <v>62</v>
      </c>
      <c r="D28" s="9">
        <v>34</v>
      </c>
      <c r="E28" s="9">
        <v>72</v>
      </c>
      <c r="F28" s="9">
        <v>62</v>
      </c>
      <c r="G28" s="9">
        <v>227</v>
      </c>
      <c r="H28" s="10">
        <f t="shared" si="0"/>
        <v>457</v>
      </c>
    </row>
    <row r="29" spans="1:8" ht="12.75" customHeight="1">
      <c r="A29" s="8">
        <v>24</v>
      </c>
      <c r="B29" s="9" t="s">
        <v>651</v>
      </c>
      <c r="C29" s="9">
        <v>519</v>
      </c>
      <c r="D29" s="9">
        <v>29</v>
      </c>
      <c r="E29" s="9">
        <v>158</v>
      </c>
      <c r="F29" s="9">
        <v>219</v>
      </c>
      <c r="G29" s="9">
        <v>1129</v>
      </c>
      <c r="H29" s="10">
        <f t="shared" si="0"/>
        <v>2054</v>
      </c>
    </row>
    <row r="30" spans="1:8" ht="12.75" customHeight="1">
      <c r="A30" s="8">
        <v>25</v>
      </c>
      <c r="B30" s="9" t="s">
        <v>652</v>
      </c>
      <c r="C30" s="9">
        <v>840</v>
      </c>
      <c r="D30" s="9">
        <v>138</v>
      </c>
      <c r="E30" s="9">
        <v>685</v>
      </c>
      <c r="F30" s="9">
        <v>907</v>
      </c>
      <c r="G30" s="9">
        <v>4532</v>
      </c>
      <c r="H30" s="10">
        <f t="shared" si="0"/>
        <v>7102</v>
      </c>
    </row>
    <row r="31" spans="1:8" ht="12.75" customHeight="1">
      <c r="A31" s="8">
        <v>26</v>
      </c>
      <c r="B31" s="9" t="s">
        <v>653</v>
      </c>
      <c r="C31" s="9">
        <v>275</v>
      </c>
      <c r="D31" s="9">
        <v>44</v>
      </c>
      <c r="E31" s="9">
        <v>144</v>
      </c>
      <c r="F31" s="9">
        <v>152</v>
      </c>
      <c r="G31" s="9">
        <v>933</v>
      </c>
      <c r="H31" s="10">
        <f t="shared" si="0"/>
        <v>1548</v>
      </c>
    </row>
    <row r="32" spans="1:8" ht="12.75" customHeight="1">
      <c r="A32" s="8">
        <v>27</v>
      </c>
      <c r="B32" s="9" t="s">
        <v>616</v>
      </c>
      <c r="C32" s="9">
        <v>118</v>
      </c>
      <c r="D32" s="9">
        <v>59</v>
      </c>
      <c r="E32" s="9">
        <v>79</v>
      </c>
      <c r="F32" s="9">
        <v>86</v>
      </c>
      <c r="G32" s="9">
        <v>316</v>
      </c>
      <c r="H32" s="10">
        <f t="shared" si="0"/>
        <v>658</v>
      </c>
    </row>
    <row r="33" spans="1:8" ht="12.75" customHeight="1">
      <c r="A33" s="8">
        <v>28</v>
      </c>
      <c r="B33" s="9" t="s">
        <v>617</v>
      </c>
      <c r="C33" s="9">
        <v>79</v>
      </c>
      <c r="D33" s="9">
        <v>28</v>
      </c>
      <c r="E33" s="9">
        <v>119</v>
      </c>
      <c r="F33" s="9">
        <v>91</v>
      </c>
      <c r="G33" s="9">
        <v>133</v>
      </c>
      <c r="H33" s="10">
        <f t="shared" si="0"/>
        <v>450</v>
      </c>
    </row>
    <row r="34" spans="1:8" ht="12.75" customHeight="1">
      <c r="A34" s="8">
        <v>29</v>
      </c>
      <c r="B34" s="9" t="s">
        <v>618</v>
      </c>
      <c r="C34" s="9">
        <v>83</v>
      </c>
      <c r="D34" s="9">
        <v>32</v>
      </c>
      <c r="E34" s="9">
        <v>128</v>
      </c>
      <c r="F34" s="9">
        <v>70</v>
      </c>
      <c r="G34" s="9">
        <v>379</v>
      </c>
      <c r="H34" s="10">
        <f t="shared" si="0"/>
        <v>692</v>
      </c>
    </row>
    <row r="35" spans="1:8" ht="12.75" customHeight="1">
      <c r="A35" s="11">
        <v>30</v>
      </c>
      <c r="B35" s="12" t="s">
        <v>619</v>
      </c>
      <c r="C35" s="12">
        <v>30</v>
      </c>
      <c r="D35" s="12">
        <v>9</v>
      </c>
      <c r="E35" s="12">
        <v>66</v>
      </c>
      <c r="F35" s="12">
        <v>44</v>
      </c>
      <c r="G35" s="12">
        <v>192</v>
      </c>
      <c r="H35" s="13">
        <f t="shared" si="0"/>
        <v>341</v>
      </c>
    </row>
    <row r="36" spans="1:8" ht="12.75" customHeight="1">
      <c r="A36" s="177" t="s">
        <v>625</v>
      </c>
      <c r="B36" s="178"/>
      <c r="C36" s="14">
        <f aca="true" t="shared" si="1" ref="C36:H36">SUM(C6:C35)</f>
        <v>42826</v>
      </c>
      <c r="D36" s="14">
        <f t="shared" si="1"/>
        <v>5480</v>
      </c>
      <c r="E36" s="14">
        <f t="shared" si="1"/>
        <v>20109</v>
      </c>
      <c r="F36" s="14">
        <f t="shared" si="1"/>
        <v>26884</v>
      </c>
      <c r="G36" s="14">
        <f t="shared" si="1"/>
        <v>100796</v>
      </c>
      <c r="H36" s="15">
        <f t="shared" si="1"/>
        <v>196095</v>
      </c>
    </row>
    <row r="37" spans="1:8" ht="12.75" customHeight="1">
      <c r="A37" s="247" t="s">
        <v>629</v>
      </c>
      <c r="B37" s="248"/>
      <c r="C37" s="16">
        <f aca="true" t="shared" si="2" ref="C37:H37">C36/$H$36*100</f>
        <v>21.83941456946888</v>
      </c>
      <c r="D37" s="16">
        <f t="shared" si="2"/>
        <v>2.7945638593538846</v>
      </c>
      <c r="E37" s="16">
        <f t="shared" si="2"/>
        <v>10.254723475866289</v>
      </c>
      <c r="F37" s="16">
        <f t="shared" si="2"/>
        <v>13.709681531910553</v>
      </c>
      <c r="G37" s="16">
        <f t="shared" si="2"/>
        <v>51.40161656340039</v>
      </c>
      <c r="H37" s="17">
        <f t="shared" si="2"/>
        <v>100</v>
      </c>
    </row>
    <row r="38" ht="3.75" customHeight="1"/>
    <row r="39" spans="1:8" ht="12.75" customHeight="1">
      <c r="A39" s="179" t="s">
        <v>654</v>
      </c>
      <c r="B39" s="181"/>
      <c r="C39" s="235" t="s">
        <v>755</v>
      </c>
      <c r="D39" s="236"/>
      <c r="E39" s="236"/>
      <c r="F39" s="236"/>
      <c r="G39" s="236"/>
      <c r="H39" s="237"/>
    </row>
    <row r="40" spans="1:8" ht="12.75" customHeight="1">
      <c r="A40" s="180"/>
      <c r="B40" s="182"/>
      <c r="C40" s="29" t="s">
        <v>750</v>
      </c>
      <c r="D40" s="29" t="s">
        <v>751</v>
      </c>
      <c r="E40" s="29" t="s">
        <v>752</v>
      </c>
      <c r="F40" s="29" t="s">
        <v>753</v>
      </c>
      <c r="G40" s="29" t="s">
        <v>754</v>
      </c>
      <c r="H40" s="30" t="s">
        <v>734</v>
      </c>
    </row>
    <row r="41" spans="1:8" ht="12.75" customHeight="1">
      <c r="A41" s="201" t="s">
        <v>626</v>
      </c>
      <c r="B41" s="202"/>
      <c r="C41" s="6">
        <v>1959</v>
      </c>
      <c r="D41" s="6">
        <v>446</v>
      </c>
      <c r="E41" s="6">
        <v>1819</v>
      </c>
      <c r="F41" s="6">
        <v>6114</v>
      </c>
      <c r="G41" s="6">
        <v>21261</v>
      </c>
      <c r="H41" s="7">
        <f>SUM(C41:G41)</f>
        <v>31599</v>
      </c>
    </row>
    <row r="42" spans="1:8" ht="12.75" customHeight="1">
      <c r="A42" s="207" t="s">
        <v>655</v>
      </c>
      <c r="B42" s="208"/>
      <c r="C42" s="12">
        <v>40867</v>
      </c>
      <c r="D42" s="12">
        <v>5034</v>
      </c>
      <c r="E42" s="12">
        <v>18290</v>
      </c>
      <c r="F42" s="12">
        <v>20770</v>
      </c>
      <c r="G42" s="12">
        <v>79535</v>
      </c>
      <c r="H42" s="13">
        <f>SUM(C42:G42)</f>
        <v>164496</v>
      </c>
    </row>
  </sheetData>
  <mergeCells count="9">
    <mergeCell ref="C4:H4"/>
    <mergeCell ref="C39:H39"/>
    <mergeCell ref="A42:B42"/>
    <mergeCell ref="A39:B40"/>
    <mergeCell ref="A36:B36"/>
    <mergeCell ref="A4:A5"/>
    <mergeCell ref="B4:B5"/>
    <mergeCell ref="A41:B41"/>
    <mergeCell ref="A37:B37"/>
  </mergeCells>
  <printOptions/>
  <pageMargins left="0.71" right="0.39" top="0.59" bottom="0.59" header="0.32" footer="0.38"/>
  <pageSetup fitToHeight="1" fitToWidth="1" horizontalDpi="600" verticalDpi="600" orientation="portrait" paperSize="11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759</v>
      </c>
      <c r="B1" s="1" t="s">
        <v>749</v>
      </c>
    </row>
    <row r="2" spans="1:2" ht="12.75" customHeight="1">
      <c r="A2" s="1"/>
      <c r="B2" s="1" t="s">
        <v>669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235" t="s">
        <v>755</v>
      </c>
      <c r="D4" s="236"/>
      <c r="E4" s="236"/>
      <c r="F4" s="236"/>
      <c r="G4" s="236"/>
      <c r="H4" s="237"/>
    </row>
    <row r="5" spans="1:8" ht="12.75" customHeight="1">
      <c r="A5" s="180"/>
      <c r="B5" s="182"/>
      <c r="C5" s="29" t="s">
        <v>750</v>
      </c>
      <c r="D5" s="29" t="s">
        <v>751</v>
      </c>
      <c r="E5" s="29" t="s">
        <v>752</v>
      </c>
      <c r="F5" s="29" t="s">
        <v>753</v>
      </c>
      <c r="G5" s="29" t="s">
        <v>754</v>
      </c>
      <c r="H5" s="30" t="s">
        <v>734</v>
      </c>
    </row>
    <row r="6" spans="1:8" ht="12.75" customHeight="1">
      <c r="A6" s="5">
        <v>1</v>
      </c>
      <c r="B6" s="6" t="s">
        <v>635</v>
      </c>
      <c r="C6" s="6">
        <v>124</v>
      </c>
      <c r="D6" s="6">
        <v>5</v>
      </c>
      <c r="E6" s="6">
        <v>34</v>
      </c>
      <c r="F6" s="6">
        <v>193</v>
      </c>
      <c r="G6" s="6">
        <v>2127</v>
      </c>
      <c r="H6" s="7">
        <f aca="true" t="shared" si="0" ref="H6:H35">SUM(C6:G6)</f>
        <v>2483</v>
      </c>
    </row>
    <row r="7" spans="1:8" ht="12.75" customHeight="1">
      <c r="A7" s="8">
        <v>2</v>
      </c>
      <c r="B7" s="9" t="s">
        <v>636</v>
      </c>
      <c r="C7" s="9">
        <v>784</v>
      </c>
      <c r="D7" s="9">
        <v>96</v>
      </c>
      <c r="E7" s="9">
        <v>166</v>
      </c>
      <c r="F7" s="9">
        <v>569</v>
      </c>
      <c r="G7" s="9">
        <v>3604</v>
      </c>
      <c r="H7" s="10">
        <f t="shared" si="0"/>
        <v>5219</v>
      </c>
    </row>
    <row r="8" spans="1:8" ht="12.75" customHeight="1">
      <c r="A8" s="8">
        <v>3</v>
      </c>
      <c r="B8" s="9" t="s">
        <v>637</v>
      </c>
      <c r="C8" s="9">
        <v>296</v>
      </c>
      <c r="D8" s="9">
        <v>30</v>
      </c>
      <c r="E8" s="9">
        <v>52</v>
      </c>
      <c r="F8" s="9">
        <v>286</v>
      </c>
      <c r="G8" s="9">
        <v>1965</v>
      </c>
      <c r="H8" s="10">
        <f t="shared" si="0"/>
        <v>2629</v>
      </c>
    </row>
    <row r="9" spans="1:8" ht="12.75" customHeight="1">
      <c r="A9" s="8">
        <v>4</v>
      </c>
      <c r="B9" s="9" t="s">
        <v>609</v>
      </c>
      <c r="C9" s="9">
        <v>355</v>
      </c>
      <c r="D9" s="9">
        <v>12</v>
      </c>
      <c r="E9" s="9">
        <v>113</v>
      </c>
      <c r="F9" s="9">
        <v>212</v>
      </c>
      <c r="G9" s="9">
        <v>1435</v>
      </c>
      <c r="H9" s="10">
        <f t="shared" si="0"/>
        <v>2127</v>
      </c>
    </row>
    <row r="10" spans="1:8" ht="12.75" customHeight="1">
      <c r="A10" s="8">
        <v>5</v>
      </c>
      <c r="B10" s="9" t="s">
        <v>610</v>
      </c>
      <c r="C10" s="9">
        <v>229</v>
      </c>
      <c r="D10" s="9">
        <v>25</v>
      </c>
      <c r="E10" s="9">
        <v>100</v>
      </c>
      <c r="F10" s="9">
        <v>77</v>
      </c>
      <c r="G10" s="9">
        <v>795</v>
      </c>
      <c r="H10" s="10">
        <f t="shared" si="0"/>
        <v>1226</v>
      </c>
    </row>
    <row r="11" spans="1:8" ht="12.75" customHeight="1">
      <c r="A11" s="8">
        <v>6</v>
      </c>
      <c r="B11" s="9" t="s">
        <v>638</v>
      </c>
      <c r="C11" s="9">
        <v>322</v>
      </c>
      <c r="D11" s="9">
        <v>16</v>
      </c>
      <c r="E11" s="9">
        <v>161</v>
      </c>
      <c r="F11" s="9">
        <v>180</v>
      </c>
      <c r="G11" s="9">
        <v>1108</v>
      </c>
      <c r="H11" s="10">
        <f t="shared" si="0"/>
        <v>1787</v>
      </c>
    </row>
    <row r="12" spans="1:8" ht="12.75" customHeight="1">
      <c r="A12" s="8">
        <v>7</v>
      </c>
      <c r="B12" s="9" t="s">
        <v>611</v>
      </c>
      <c r="C12" s="9">
        <v>61</v>
      </c>
      <c r="D12" s="9">
        <v>3</v>
      </c>
      <c r="E12" s="9">
        <v>11</v>
      </c>
      <c r="F12" s="9">
        <v>47</v>
      </c>
      <c r="G12" s="9">
        <v>397</v>
      </c>
      <c r="H12" s="10">
        <f t="shared" si="0"/>
        <v>519</v>
      </c>
    </row>
    <row r="13" spans="1:8" ht="12.75" customHeight="1">
      <c r="A13" s="8">
        <v>8</v>
      </c>
      <c r="B13" s="9" t="s">
        <v>612</v>
      </c>
      <c r="C13" s="9">
        <v>424</v>
      </c>
      <c r="D13" s="9">
        <v>63</v>
      </c>
      <c r="E13" s="9">
        <v>241</v>
      </c>
      <c r="F13" s="9">
        <v>289</v>
      </c>
      <c r="G13" s="9">
        <v>1490</v>
      </c>
      <c r="H13" s="10">
        <f t="shared" si="0"/>
        <v>2507</v>
      </c>
    </row>
    <row r="14" spans="1:8" ht="12.75" customHeight="1">
      <c r="A14" s="8">
        <v>9</v>
      </c>
      <c r="B14" s="9" t="s">
        <v>639</v>
      </c>
      <c r="C14" s="9">
        <v>48</v>
      </c>
      <c r="D14" s="9">
        <v>2</v>
      </c>
      <c r="E14" s="9">
        <v>20</v>
      </c>
      <c r="F14" s="9">
        <v>9</v>
      </c>
      <c r="G14" s="9">
        <v>123</v>
      </c>
      <c r="H14" s="10">
        <f t="shared" si="0"/>
        <v>202</v>
      </c>
    </row>
    <row r="15" spans="1:8" ht="12.75" customHeight="1">
      <c r="A15" s="8">
        <v>10</v>
      </c>
      <c r="B15" s="9" t="s">
        <v>613</v>
      </c>
      <c r="C15" s="9">
        <v>29</v>
      </c>
      <c r="D15" s="9">
        <v>24</v>
      </c>
      <c r="E15" s="9">
        <v>21</v>
      </c>
      <c r="F15" s="9">
        <v>173</v>
      </c>
      <c r="G15" s="9">
        <v>1327</v>
      </c>
      <c r="H15" s="10">
        <f t="shared" si="0"/>
        <v>1574</v>
      </c>
    </row>
    <row r="16" spans="1:8" ht="12.75" customHeight="1">
      <c r="A16" s="8">
        <v>11</v>
      </c>
      <c r="B16" s="9" t="s">
        <v>640</v>
      </c>
      <c r="C16" s="9">
        <v>969</v>
      </c>
      <c r="D16" s="9">
        <v>115</v>
      </c>
      <c r="E16" s="9">
        <v>370</v>
      </c>
      <c r="F16" s="9">
        <v>1127</v>
      </c>
      <c r="G16" s="9">
        <v>8191</v>
      </c>
      <c r="H16" s="10">
        <f t="shared" si="0"/>
        <v>10772</v>
      </c>
    </row>
    <row r="17" spans="1:8" ht="12.75" customHeight="1">
      <c r="A17" s="8">
        <v>12</v>
      </c>
      <c r="B17" s="9" t="s">
        <v>641</v>
      </c>
      <c r="C17" s="9">
        <v>1060</v>
      </c>
      <c r="D17" s="9">
        <v>60</v>
      </c>
      <c r="E17" s="9">
        <v>148</v>
      </c>
      <c r="F17" s="9">
        <v>923</v>
      </c>
      <c r="G17" s="9">
        <v>6041</v>
      </c>
      <c r="H17" s="10">
        <f t="shared" si="0"/>
        <v>8232</v>
      </c>
    </row>
    <row r="18" spans="1:8" ht="12.75" customHeight="1">
      <c r="A18" s="8">
        <v>13</v>
      </c>
      <c r="B18" s="9" t="s">
        <v>642</v>
      </c>
      <c r="C18" s="9">
        <v>48</v>
      </c>
      <c r="D18" s="9">
        <v>6</v>
      </c>
      <c r="E18" s="9">
        <v>20</v>
      </c>
      <c r="F18" s="9">
        <v>91</v>
      </c>
      <c r="G18" s="9">
        <v>846</v>
      </c>
      <c r="H18" s="10">
        <f t="shared" si="0"/>
        <v>1011</v>
      </c>
    </row>
    <row r="19" spans="1:8" ht="12.75" customHeight="1">
      <c r="A19" s="8">
        <v>14</v>
      </c>
      <c r="B19" s="9" t="s">
        <v>643</v>
      </c>
      <c r="C19" s="9">
        <v>1962</v>
      </c>
      <c r="D19" s="9">
        <v>193</v>
      </c>
      <c r="E19" s="9">
        <v>551</v>
      </c>
      <c r="F19" s="9">
        <v>1305</v>
      </c>
      <c r="G19" s="9">
        <v>12858</v>
      </c>
      <c r="H19" s="10">
        <f t="shared" si="0"/>
        <v>16869</v>
      </c>
    </row>
    <row r="20" spans="1:8" ht="12.75" customHeight="1">
      <c r="A20" s="8">
        <v>15</v>
      </c>
      <c r="B20" s="9" t="s">
        <v>614</v>
      </c>
      <c r="C20" s="9">
        <v>455</v>
      </c>
      <c r="D20" s="9">
        <v>62</v>
      </c>
      <c r="E20" s="9">
        <v>195</v>
      </c>
      <c r="F20" s="9">
        <v>285</v>
      </c>
      <c r="G20" s="9">
        <v>2157</v>
      </c>
      <c r="H20" s="10">
        <f t="shared" si="0"/>
        <v>3154</v>
      </c>
    </row>
    <row r="21" spans="1:8" ht="12.75" customHeight="1">
      <c r="A21" s="8">
        <v>16</v>
      </c>
      <c r="B21" s="9" t="s">
        <v>615</v>
      </c>
      <c r="C21" s="9">
        <v>20</v>
      </c>
      <c r="D21" s="9">
        <v>2</v>
      </c>
      <c r="E21" s="9">
        <v>4</v>
      </c>
      <c r="F21" s="9">
        <v>4</v>
      </c>
      <c r="G21" s="9">
        <v>145</v>
      </c>
      <c r="H21" s="10">
        <f t="shared" si="0"/>
        <v>175</v>
      </c>
    </row>
    <row r="22" spans="1:8" ht="12.75" customHeight="1">
      <c r="A22" s="8">
        <v>17</v>
      </c>
      <c r="B22" s="9" t="s">
        <v>644</v>
      </c>
      <c r="C22" s="9">
        <v>388</v>
      </c>
      <c r="D22" s="9">
        <v>38</v>
      </c>
      <c r="E22" s="9">
        <v>209</v>
      </c>
      <c r="F22" s="9">
        <v>537</v>
      </c>
      <c r="G22" s="9">
        <v>2948</v>
      </c>
      <c r="H22" s="10">
        <f t="shared" si="0"/>
        <v>4120</v>
      </c>
    </row>
    <row r="23" spans="1:8" ht="12.75" customHeight="1">
      <c r="A23" s="8">
        <v>18</v>
      </c>
      <c r="B23" s="9" t="s">
        <v>645</v>
      </c>
      <c r="C23" s="9">
        <v>24</v>
      </c>
      <c r="D23" s="9">
        <v>5</v>
      </c>
      <c r="E23" s="9">
        <v>4</v>
      </c>
      <c r="F23" s="9">
        <v>30</v>
      </c>
      <c r="G23" s="9">
        <v>193</v>
      </c>
      <c r="H23" s="10">
        <f t="shared" si="0"/>
        <v>256</v>
      </c>
    </row>
    <row r="24" spans="1:8" ht="12.75" customHeight="1">
      <c r="A24" s="8">
        <v>19</v>
      </c>
      <c r="B24" s="9" t="s">
        <v>646</v>
      </c>
      <c r="C24" s="9">
        <v>103</v>
      </c>
      <c r="D24" s="9">
        <v>12</v>
      </c>
      <c r="E24" s="9">
        <v>76</v>
      </c>
      <c r="F24" s="9">
        <v>77</v>
      </c>
      <c r="G24" s="9">
        <v>412</v>
      </c>
      <c r="H24" s="10">
        <f t="shared" si="0"/>
        <v>680</v>
      </c>
    </row>
    <row r="25" spans="1:8" ht="12.75" customHeight="1">
      <c r="A25" s="8">
        <v>20</v>
      </c>
      <c r="B25" s="9" t="s">
        <v>647</v>
      </c>
      <c r="C25" s="9">
        <v>94</v>
      </c>
      <c r="D25" s="9">
        <v>6</v>
      </c>
      <c r="E25" s="9">
        <v>48</v>
      </c>
      <c r="F25" s="9">
        <v>42</v>
      </c>
      <c r="G25" s="9">
        <v>314</v>
      </c>
      <c r="H25" s="10">
        <f t="shared" si="0"/>
        <v>504</v>
      </c>
    </row>
    <row r="26" spans="1:8" ht="12.75" customHeight="1">
      <c r="A26" s="8">
        <v>21</v>
      </c>
      <c r="B26" s="9" t="s">
        <v>648</v>
      </c>
      <c r="C26" s="9">
        <v>305</v>
      </c>
      <c r="D26" s="9">
        <v>11</v>
      </c>
      <c r="E26" s="9">
        <v>74</v>
      </c>
      <c r="F26" s="9">
        <v>161</v>
      </c>
      <c r="G26" s="9">
        <v>1442</v>
      </c>
      <c r="H26" s="10">
        <f t="shared" si="0"/>
        <v>1993</v>
      </c>
    </row>
    <row r="27" spans="1:8" ht="12.75" customHeight="1">
      <c r="A27" s="8">
        <v>22</v>
      </c>
      <c r="B27" s="9" t="s">
        <v>649</v>
      </c>
      <c r="C27" s="9">
        <v>89</v>
      </c>
      <c r="D27" s="9">
        <v>17</v>
      </c>
      <c r="E27" s="9">
        <v>38</v>
      </c>
      <c r="F27" s="9">
        <v>72</v>
      </c>
      <c r="G27" s="9">
        <v>686</v>
      </c>
      <c r="H27" s="10">
        <f t="shared" si="0"/>
        <v>902</v>
      </c>
    </row>
    <row r="28" spans="1:8" ht="12.75" customHeight="1">
      <c r="A28" s="8">
        <v>23</v>
      </c>
      <c r="B28" s="9" t="s">
        <v>650</v>
      </c>
      <c r="C28" s="9">
        <v>14</v>
      </c>
      <c r="D28" s="9">
        <v>2</v>
      </c>
      <c r="E28" s="9">
        <v>6</v>
      </c>
      <c r="F28" s="9">
        <v>9</v>
      </c>
      <c r="G28" s="9">
        <v>154</v>
      </c>
      <c r="H28" s="10">
        <f t="shared" si="0"/>
        <v>185</v>
      </c>
    </row>
    <row r="29" spans="1:8" ht="12.75" customHeight="1">
      <c r="A29" s="8">
        <v>24</v>
      </c>
      <c r="B29" s="9" t="s">
        <v>651</v>
      </c>
      <c r="C29" s="9">
        <v>73</v>
      </c>
      <c r="D29" s="9">
        <v>5</v>
      </c>
      <c r="E29" s="9">
        <v>21</v>
      </c>
      <c r="F29" s="9">
        <v>71</v>
      </c>
      <c r="G29" s="9">
        <v>481</v>
      </c>
      <c r="H29" s="10">
        <f t="shared" si="0"/>
        <v>651</v>
      </c>
    </row>
    <row r="30" spans="1:8" ht="12.75" customHeight="1">
      <c r="A30" s="8">
        <v>25</v>
      </c>
      <c r="B30" s="9" t="s">
        <v>652</v>
      </c>
      <c r="C30" s="9">
        <v>184</v>
      </c>
      <c r="D30" s="9">
        <v>22</v>
      </c>
      <c r="E30" s="9">
        <v>111</v>
      </c>
      <c r="F30" s="9">
        <v>251</v>
      </c>
      <c r="G30" s="9">
        <v>2597</v>
      </c>
      <c r="H30" s="10">
        <f t="shared" si="0"/>
        <v>3165</v>
      </c>
    </row>
    <row r="31" spans="1:8" ht="12.75" customHeight="1">
      <c r="A31" s="8">
        <v>26</v>
      </c>
      <c r="B31" s="9" t="s">
        <v>653</v>
      </c>
      <c r="C31" s="9">
        <v>65</v>
      </c>
      <c r="D31" s="9">
        <v>0</v>
      </c>
      <c r="E31" s="9">
        <v>36</v>
      </c>
      <c r="F31" s="9">
        <v>34</v>
      </c>
      <c r="G31" s="9">
        <v>544</v>
      </c>
      <c r="H31" s="10">
        <f t="shared" si="0"/>
        <v>679</v>
      </c>
    </row>
    <row r="32" spans="1:8" ht="12.75" customHeight="1">
      <c r="A32" s="8">
        <v>27</v>
      </c>
      <c r="B32" s="9" t="s">
        <v>616</v>
      </c>
      <c r="C32" s="9">
        <v>11</v>
      </c>
      <c r="D32" s="9">
        <v>1</v>
      </c>
      <c r="E32" s="9">
        <v>5</v>
      </c>
      <c r="F32" s="9">
        <v>24</v>
      </c>
      <c r="G32" s="9">
        <v>270</v>
      </c>
      <c r="H32" s="10">
        <f t="shared" si="0"/>
        <v>311</v>
      </c>
    </row>
    <row r="33" spans="1:8" ht="12.75" customHeight="1">
      <c r="A33" s="8">
        <v>28</v>
      </c>
      <c r="B33" s="9" t="s">
        <v>617</v>
      </c>
      <c r="C33" s="9">
        <v>29</v>
      </c>
      <c r="D33" s="9">
        <v>5</v>
      </c>
      <c r="E33" s="9">
        <v>16</v>
      </c>
      <c r="F33" s="9">
        <v>51</v>
      </c>
      <c r="G33" s="9">
        <v>125</v>
      </c>
      <c r="H33" s="10">
        <f t="shared" si="0"/>
        <v>226</v>
      </c>
    </row>
    <row r="34" spans="1:8" ht="12.75" customHeight="1">
      <c r="A34" s="8">
        <v>29</v>
      </c>
      <c r="B34" s="9" t="s">
        <v>618</v>
      </c>
      <c r="C34" s="9">
        <v>12</v>
      </c>
      <c r="D34" s="9">
        <v>5</v>
      </c>
      <c r="E34" s="9">
        <v>19</v>
      </c>
      <c r="F34" s="9">
        <v>22</v>
      </c>
      <c r="G34" s="9">
        <v>221</v>
      </c>
      <c r="H34" s="10">
        <f t="shared" si="0"/>
        <v>279</v>
      </c>
    </row>
    <row r="35" spans="1:8" ht="12.75" customHeight="1">
      <c r="A35" s="11">
        <v>30</v>
      </c>
      <c r="B35" s="12" t="s">
        <v>619</v>
      </c>
      <c r="C35" s="12">
        <v>4</v>
      </c>
      <c r="D35" s="12">
        <v>0</v>
      </c>
      <c r="E35" s="12">
        <v>1</v>
      </c>
      <c r="F35" s="12">
        <v>8</v>
      </c>
      <c r="G35" s="12">
        <v>132</v>
      </c>
      <c r="H35" s="13">
        <f t="shared" si="0"/>
        <v>145</v>
      </c>
    </row>
    <row r="36" spans="1:8" ht="12.75" customHeight="1">
      <c r="A36" s="177" t="s">
        <v>625</v>
      </c>
      <c r="B36" s="178"/>
      <c r="C36" s="14">
        <f aca="true" t="shared" si="1" ref="C36:H36">SUM(C6:C35)</f>
        <v>8581</v>
      </c>
      <c r="D36" s="14">
        <f t="shared" si="1"/>
        <v>843</v>
      </c>
      <c r="E36" s="14">
        <f t="shared" si="1"/>
        <v>2871</v>
      </c>
      <c r="F36" s="14">
        <f t="shared" si="1"/>
        <v>7159</v>
      </c>
      <c r="G36" s="14">
        <f t="shared" si="1"/>
        <v>55128</v>
      </c>
      <c r="H36" s="15">
        <f t="shared" si="1"/>
        <v>74582</v>
      </c>
    </row>
    <row r="37" spans="1:8" ht="12.75" customHeight="1">
      <c r="A37" s="247" t="s">
        <v>629</v>
      </c>
      <c r="B37" s="248"/>
      <c r="C37" s="16">
        <f aca="true" t="shared" si="2" ref="C37:H37">C36/$H$36*100</f>
        <v>11.505457080796976</v>
      </c>
      <c r="D37" s="16">
        <f t="shared" si="2"/>
        <v>1.130299536081092</v>
      </c>
      <c r="E37" s="16">
        <f t="shared" si="2"/>
        <v>3.8494542919203028</v>
      </c>
      <c r="F37" s="16">
        <f t="shared" si="2"/>
        <v>9.598830817087233</v>
      </c>
      <c r="G37" s="16">
        <f t="shared" si="2"/>
        <v>73.9159582741144</v>
      </c>
      <c r="H37" s="17">
        <f t="shared" si="2"/>
        <v>100</v>
      </c>
    </row>
    <row r="38" ht="3.75" customHeight="1"/>
    <row r="39" spans="1:8" ht="12.75" customHeight="1">
      <c r="A39" s="179" t="s">
        <v>654</v>
      </c>
      <c r="B39" s="181"/>
      <c r="C39" s="235" t="s">
        <v>755</v>
      </c>
      <c r="D39" s="236"/>
      <c r="E39" s="236"/>
      <c r="F39" s="236"/>
      <c r="G39" s="236"/>
      <c r="H39" s="237"/>
    </row>
    <row r="40" spans="1:8" ht="12.75" customHeight="1">
      <c r="A40" s="180"/>
      <c r="B40" s="182"/>
      <c r="C40" s="29" t="s">
        <v>750</v>
      </c>
      <c r="D40" s="29" t="s">
        <v>751</v>
      </c>
      <c r="E40" s="29" t="s">
        <v>752</v>
      </c>
      <c r="F40" s="29" t="s">
        <v>753</v>
      </c>
      <c r="G40" s="29" t="s">
        <v>754</v>
      </c>
      <c r="H40" s="30" t="s">
        <v>734</v>
      </c>
    </row>
    <row r="41" spans="1:8" ht="12.75" customHeight="1">
      <c r="A41" s="201" t="s">
        <v>626</v>
      </c>
      <c r="B41" s="202"/>
      <c r="C41" s="6">
        <v>500</v>
      </c>
      <c r="D41" s="6">
        <v>34</v>
      </c>
      <c r="E41" s="6">
        <v>146</v>
      </c>
      <c r="F41" s="6">
        <v>1338</v>
      </c>
      <c r="G41" s="6">
        <v>15809</v>
      </c>
      <c r="H41" s="7">
        <f>SUM(C41:G41)</f>
        <v>17827</v>
      </c>
    </row>
    <row r="42" spans="1:8" ht="12.75" customHeight="1">
      <c r="A42" s="207" t="s">
        <v>655</v>
      </c>
      <c r="B42" s="208"/>
      <c r="C42" s="12">
        <v>8081</v>
      </c>
      <c r="D42" s="12">
        <v>809</v>
      </c>
      <c r="E42" s="12">
        <v>2725</v>
      </c>
      <c r="F42" s="12">
        <v>5821</v>
      </c>
      <c r="G42" s="12">
        <v>39319</v>
      </c>
      <c r="H42" s="13">
        <f>SUM(C42:G42)</f>
        <v>56755</v>
      </c>
    </row>
  </sheetData>
  <mergeCells count="9">
    <mergeCell ref="C4:H4"/>
    <mergeCell ref="C39:H39"/>
    <mergeCell ref="A42:B42"/>
    <mergeCell ref="A39:B40"/>
    <mergeCell ref="A36:B36"/>
    <mergeCell ref="A4:A5"/>
    <mergeCell ref="B4:B5"/>
    <mergeCell ref="A41:B41"/>
    <mergeCell ref="A37:B37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M27" sqref="M27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772</v>
      </c>
      <c r="B1" s="1" t="s">
        <v>764</v>
      </c>
    </row>
    <row r="2" spans="1:2" ht="12.75" customHeight="1">
      <c r="A2" s="1"/>
      <c r="B2" s="1" t="s">
        <v>667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771</v>
      </c>
      <c r="D4" s="195"/>
      <c r="E4" s="195"/>
      <c r="F4" s="195"/>
      <c r="G4" s="195" t="s">
        <v>770</v>
      </c>
      <c r="H4" s="193"/>
    </row>
    <row r="5" spans="1:8" ht="12.75" customHeight="1">
      <c r="A5" s="180"/>
      <c r="B5" s="182"/>
      <c r="C5" s="29" t="s">
        <v>765</v>
      </c>
      <c r="D5" s="29" t="s">
        <v>766</v>
      </c>
      <c r="E5" s="29" t="s">
        <v>767</v>
      </c>
      <c r="F5" s="29" t="s">
        <v>625</v>
      </c>
      <c r="G5" s="29" t="s">
        <v>768</v>
      </c>
      <c r="H5" s="30" t="s">
        <v>769</v>
      </c>
    </row>
    <row r="6" spans="1:8" ht="12.75" customHeight="1">
      <c r="A6" s="5">
        <v>1</v>
      </c>
      <c r="B6" s="6" t="s">
        <v>635</v>
      </c>
      <c r="C6" s="6">
        <v>1820</v>
      </c>
      <c r="D6" s="6">
        <v>1138</v>
      </c>
      <c r="E6" s="6">
        <v>577</v>
      </c>
      <c r="F6" s="6">
        <f>SUM(C6:E6)</f>
        <v>3535</v>
      </c>
      <c r="G6" s="6">
        <v>1042</v>
      </c>
      <c r="H6" s="7">
        <v>1132</v>
      </c>
    </row>
    <row r="7" spans="1:8" ht="12.75" customHeight="1">
      <c r="A7" s="8">
        <v>2</v>
      </c>
      <c r="B7" s="9" t="s">
        <v>636</v>
      </c>
      <c r="C7" s="9">
        <v>1575</v>
      </c>
      <c r="D7" s="9">
        <v>928</v>
      </c>
      <c r="E7" s="9">
        <v>552</v>
      </c>
      <c r="F7" s="9">
        <f aca="true" t="shared" si="0" ref="F7:F35">SUM(C7:E7)</f>
        <v>3055</v>
      </c>
      <c r="G7" s="9">
        <v>859</v>
      </c>
      <c r="H7" s="10">
        <v>1224</v>
      </c>
    </row>
    <row r="8" spans="1:8" ht="12.75" customHeight="1">
      <c r="A8" s="8">
        <v>3</v>
      </c>
      <c r="B8" s="9" t="s">
        <v>637</v>
      </c>
      <c r="C8" s="9">
        <v>383</v>
      </c>
      <c r="D8" s="9">
        <v>175</v>
      </c>
      <c r="E8" s="9">
        <v>82</v>
      </c>
      <c r="F8" s="9">
        <f t="shared" si="0"/>
        <v>640</v>
      </c>
      <c r="G8" s="9">
        <v>144</v>
      </c>
      <c r="H8" s="10">
        <v>212</v>
      </c>
    </row>
    <row r="9" spans="1:8" ht="12.75" customHeight="1">
      <c r="A9" s="8">
        <v>4</v>
      </c>
      <c r="B9" s="9" t="s">
        <v>609</v>
      </c>
      <c r="C9" s="9">
        <v>859</v>
      </c>
      <c r="D9" s="9">
        <v>550</v>
      </c>
      <c r="E9" s="9">
        <v>397</v>
      </c>
      <c r="F9" s="9">
        <f t="shared" si="0"/>
        <v>1806</v>
      </c>
      <c r="G9" s="9">
        <v>521</v>
      </c>
      <c r="H9" s="10">
        <v>807</v>
      </c>
    </row>
    <row r="10" spans="1:8" ht="12.75" customHeight="1">
      <c r="A10" s="8">
        <v>5</v>
      </c>
      <c r="B10" s="9" t="s">
        <v>610</v>
      </c>
      <c r="C10" s="9">
        <v>2623</v>
      </c>
      <c r="D10" s="9">
        <v>1462</v>
      </c>
      <c r="E10" s="9">
        <v>775</v>
      </c>
      <c r="F10" s="9">
        <f t="shared" si="0"/>
        <v>4860</v>
      </c>
      <c r="G10" s="9">
        <v>1310</v>
      </c>
      <c r="H10" s="10">
        <v>3636</v>
      </c>
    </row>
    <row r="11" spans="1:8" ht="12.75" customHeight="1">
      <c r="A11" s="8">
        <v>6</v>
      </c>
      <c r="B11" s="9" t="s">
        <v>638</v>
      </c>
      <c r="C11" s="9">
        <v>854</v>
      </c>
      <c r="D11" s="9">
        <v>761</v>
      </c>
      <c r="E11" s="9">
        <v>575</v>
      </c>
      <c r="F11" s="9">
        <f t="shared" si="0"/>
        <v>2190</v>
      </c>
      <c r="G11" s="9">
        <v>721</v>
      </c>
      <c r="H11" s="10">
        <v>1170</v>
      </c>
    </row>
    <row r="12" spans="1:8" ht="12.75" customHeight="1">
      <c r="A12" s="8">
        <v>7</v>
      </c>
      <c r="B12" s="9" t="s">
        <v>611</v>
      </c>
      <c r="C12" s="9">
        <v>307</v>
      </c>
      <c r="D12" s="9">
        <v>165</v>
      </c>
      <c r="E12" s="9">
        <v>124</v>
      </c>
      <c r="F12" s="9">
        <f t="shared" si="0"/>
        <v>596</v>
      </c>
      <c r="G12" s="9">
        <v>158</v>
      </c>
      <c r="H12" s="10">
        <v>351</v>
      </c>
    </row>
    <row r="13" spans="1:8" ht="12.75" customHeight="1">
      <c r="A13" s="8">
        <v>8</v>
      </c>
      <c r="B13" s="9" t="s">
        <v>612</v>
      </c>
      <c r="C13" s="9">
        <v>1583</v>
      </c>
      <c r="D13" s="9">
        <v>1220</v>
      </c>
      <c r="E13" s="9">
        <v>630</v>
      </c>
      <c r="F13" s="9">
        <f t="shared" si="0"/>
        <v>3433</v>
      </c>
      <c r="G13" s="9">
        <v>1106</v>
      </c>
      <c r="H13" s="10">
        <v>1561</v>
      </c>
    </row>
    <row r="14" spans="1:8" ht="12.75" customHeight="1">
      <c r="A14" s="8">
        <v>9</v>
      </c>
      <c r="B14" s="9" t="s">
        <v>639</v>
      </c>
      <c r="C14" s="9">
        <v>180</v>
      </c>
      <c r="D14" s="9">
        <v>88</v>
      </c>
      <c r="E14" s="9">
        <v>16</v>
      </c>
      <c r="F14" s="9">
        <f t="shared" si="0"/>
        <v>284</v>
      </c>
      <c r="G14" s="9">
        <v>68</v>
      </c>
      <c r="H14" s="10">
        <v>51</v>
      </c>
    </row>
    <row r="15" spans="1:8" ht="12.75" customHeight="1">
      <c r="A15" s="8">
        <v>10</v>
      </c>
      <c r="B15" s="9" t="s">
        <v>613</v>
      </c>
      <c r="C15" s="9">
        <v>2119</v>
      </c>
      <c r="D15" s="9">
        <v>926</v>
      </c>
      <c r="E15" s="9">
        <v>342</v>
      </c>
      <c r="F15" s="9">
        <f t="shared" si="0"/>
        <v>3387</v>
      </c>
      <c r="G15" s="9">
        <v>837</v>
      </c>
      <c r="H15" s="10">
        <v>843</v>
      </c>
    </row>
    <row r="16" spans="1:8" ht="12.75" customHeight="1">
      <c r="A16" s="8">
        <v>11</v>
      </c>
      <c r="B16" s="9" t="s">
        <v>640</v>
      </c>
      <c r="C16" s="9">
        <v>5899</v>
      </c>
      <c r="D16" s="9">
        <v>5511</v>
      </c>
      <c r="E16" s="9">
        <v>4891</v>
      </c>
      <c r="F16" s="9">
        <f t="shared" si="0"/>
        <v>16301</v>
      </c>
      <c r="G16" s="9">
        <v>5312</v>
      </c>
      <c r="H16" s="10">
        <v>9213</v>
      </c>
    </row>
    <row r="17" spans="1:8" ht="12.75" customHeight="1">
      <c r="A17" s="8">
        <v>12</v>
      </c>
      <c r="B17" s="9" t="s">
        <v>641</v>
      </c>
      <c r="C17" s="9">
        <v>10862</v>
      </c>
      <c r="D17" s="9">
        <v>7557</v>
      </c>
      <c r="E17" s="9">
        <v>3857</v>
      </c>
      <c r="F17" s="9">
        <f t="shared" si="0"/>
        <v>22276</v>
      </c>
      <c r="G17" s="9">
        <v>6754</v>
      </c>
      <c r="H17" s="10">
        <v>6398</v>
      </c>
    </row>
    <row r="18" spans="1:8" ht="12.75" customHeight="1">
      <c r="A18" s="8">
        <v>13</v>
      </c>
      <c r="B18" s="9" t="s">
        <v>642</v>
      </c>
      <c r="C18" s="9">
        <v>461</v>
      </c>
      <c r="D18" s="9">
        <v>281</v>
      </c>
      <c r="E18" s="9">
        <v>83</v>
      </c>
      <c r="F18" s="9">
        <f t="shared" si="0"/>
        <v>825</v>
      </c>
      <c r="G18" s="9">
        <v>260</v>
      </c>
      <c r="H18" s="10">
        <v>156</v>
      </c>
    </row>
    <row r="19" spans="1:8" ht="12.75" customHeight="1">
      <c r="A19" s="8">
        <v>14</v>
      </c>
      <c r="B19" s="9" t="s">
        <v>643</v>
      </c>
      <c r="C19" s="9">
        <v>20942</v>
      </c>
      <c r="D19" s="9">
        <v>13748</v>
      </c>
      <c r="E19" s="9">
        <v>7593</v>
      </c>
      <c r="F19" s="9">
        <f t="shared" si="0"/>
        <v>42283</v>
      </c>
      <c r="G19" s="9">
        <v>12319</v>
      </c>
      <c r="H19" s="10">
        <v>13775</v>
      </c>
    </row>
    <row r="20" spans="1:8" ht="12.75" customHeight="1">
      <c r="A20" s="8">
        <v>15</v>
      </c>
      <c r="B20" s="9" t="s">
        <v>614</v>
      </c>
      <c r="C20" s="9">
        <v>1687</v>
      </c>
      <c r="D20" s="9">
        <v>1253</v>
      </c>
      <c r="E20" s="9">
        <v>943</v>
      </c>
      <c r="F20" s="9">
        <f t="shared" si="0"/>
        <v>3883</v>
      </c>
      <c r="G20" s="9">
        <v>1175</v>
      </c>
      <c r="H20" s="10">
        <v>2767</v>
      </c>
    </row>
    <row r="21" spans="1:8" ht="12.75" customHeight="1">
      <c r="A21" s="8">
        <v>16</v>
      </c>
      <c r="B21" s="9" t="s">
        <v>615</v>
      </c>
      <c r="C21" s="9">
        <v>143</v>
      </c>
      <c r="D21" s="9">
        <v>71</v>
      </c>
      <c r="E21" s="9">
        <v>52</v>
      </c>
      <c r="F21" s="9">
        <f t="shared" si="0"/>
        <v>266</v>
      </c>
      <c r="G21" s="9">
        <v>61</v>
      </c>
      <c r="H21" s="10">
        <v>90</v>
      </c>
    </row>
    <row r="22" spans="1:8" ht="12.75" customHeight="1">
      <c r="A22" s="8">
        <v>17</v>
      </c>
      <c r="B22" s="9" t="s">
        <v>644</v>
      </c>
      <c r="C22" s="9">
        <v>1538</v>
      </c>
      <c r="D22" s="9">
        <v>842</v>
      </c>
      <c r="E22" s="9">
        <v>509</v>
      </c>
      <c r="F22" s="9">
        <f t="shared" si="0"/>
        <v>2889</v>
      </c>
      <c r="G22" s="9">
        <v>778</v>
      </c>
      <c r="H22" s="10">
        <v>952</v>
      </c>
    </row>
    <row r="23" spans="1:8" ht="12.75" customHeight="1">
      <c r="A23" s="8">
        <v>18</v>
      </c>
      <c r="B23" s="9" t="s">
        <v>645</v>
      </c>
      <c r="C23" s="9">
        <v>262</v>
      </c>
      <c r="D23" s="9">
        <v>137</v>
      </c>
      <c r="E23" s="9">
        <v>183</v>
      </c>
      <c r="F23" s="9">
        <f t="shared" si="0"/>
        <v>582</v>
      </c>
      <c r="G23" s="9">
        <v>131</v>
      </c>
      <c r="H23" s="10">
        <v>254</v>
      </c>
    </row>
    <row r="24" spans="1:8" ht="12.75" customHeight="1">
      <c r="A24" s="8">
        <v>19</v>
      </c>
      <c r="B24" s="9" t="s">
        <v>646</v>
      </c>
      <c r="C24" s="9">
        <v>697</v>
      </c>
      <c r="D24" s="9">
        <v>408</v>
      </c>
      <c r="E24" s="9">
        <v>177</v>
      </c>
      <c r="F24" s="9">
        <f t="shared" si="0"/>
        <v>1282</v>
      </c>
      <c r="G24" s="9">
        <v>378</v>
      </c>
      <c r="H24" s="10">
        <v>512</v>
      </c>
    </row>
    <row r="25" spans="1:8" ht="12.75" customHeight="1">
      <c r="A25" s="8">
        <v>20</v>
      </c>
      <c r="B25" s="9" t="s">
        <v>647</v>
      </c>
      <c r="C25" s="9">
        <v>608</v>
      </c>
      <c r="D25" s="9">
        <v>352</v>
      </c>
      <c r="E25" s="9">
        <v>271</v>
      </c>
      <c r="F25" s="9">
        <f t="shared" si="0"/>
        <v>1231</v>
      </c>
      <c r="G25" s="9">
        <v>331</v>
      </c>
      <c r="H25" s="10">
        <v>455</v>
      </c>
    </row>
    <row r="26" spans="1:8" ht="12.75" customHeight="1">
      <c r="A26" s="8">
        <v>21</v>
      </c>
      <c r="B26" s="9" t="s">
        <v>648</v>
      </c>
      <c r="C26" s="9">
        <v>1607</v>
      </c>
      <c r="D26" s="9">
        <v>1216</v>
      </c>
      <c r="E26" s="9">
        <v>675</v>
      </c>
      <c r="F26" s="9">
        <f t="shared" si="0"/>
        <v>3498</v>
      </c>
      <c r="G26" s="9">
        <v>1109</v>
      </c>
      <c r="H26" s="10">
        <v>1014</v>
      </c>
    </row>
    <row r="27" spans="1:8" ht="12.75" customHeight="1">
      <c r="A27" s="8">
        <v>22</v>
      </c>
      <c r="B27" s="9" t="s">
        <v>649</v>
      </c>
      <c r="C27" s="9">
        <v>281</v>
      </c>
      <c r="D27" s="9">
        <v>124</v>
      </c>
      <c r="E27" s="9">
        <v>71</v>
      </c>
      <c r="F27" s="9">
        <f t="shared" si="0"/>
        <v>476</v>
      </c>
      <c r="G27" s="9">
        <v>104</v>
      </c>
      <c r="H27" s="10">
        <v>212</v>
      </c>
    </row>
    <row r="28" spans="1:8" ht="12.75" customHeight="1">
      <c r="A28" s="8">
        <v>23</v>
      </c>
      <c r="B28" s="9" t="s">
        <v>650</v>
      </c>
      <c r="C28" s="9">
        <v>126</v>
      </c>
      <c r="D28" s="9">
        <v>53</v>
      </c>
      <c r="E28" s="9">
        <v>9</v>
      </c>
      <c r="F28" s="9">
        <f t="shared" si="0"/>
        <v>188</v>
      </c>
      <c r="G28" s="9">
        <v>50</v>
      </c>
      <c r="H28" s="10">
        <v>55</v>
      </c>
    </row>
    <row r="29" spans="1:8" ht="12.75" customHeight="1">
      <c r="A29" s="8">
        <v>24</v>
      </c>
      <c r="B29" s="9" t="s">
        <v>651</v>
      </c>
      <c r="C29" s="9">
        <v>210</v>
      </c>
      <c r="D29" s="9">
        <v>115</v>
      </c>
      <c r="E29" s="9">
        <v>73</v>
      </c>
      <c r="F29" s="9">
        <f t="shared" si="0"/>
        <v>398</v>
      </c>
      <c r="G29" s="9">
        <v>113</v>
      </c>
      <c r="H29" s="10">
        <v>155</v>
      </c>
    </row>
    <row r="30" spans="1:8" ht="12.75" customHeight="1">
      <c r="A30" s="8">
        <v>25</v>
      </c>
      <c r="B30" s="9" t="s">
        <v>652</v>
      </c>
      <c r="C30" s="9">
        <v>1189</v>
      </c>
      <c r="D30" s="9">
        <v>1002</v>
      </c>
      <c r="E30" s="9">
        <v>886</v>
      </c>
      <c r="F30" s="9">
        <f t="shared" si="0"/>
        <v>3077</v>
      </c>
      <c r="G30" s="9">
        <v>936</v>
      </c>
      <c r="H30" s="10">
        <v>1856</v>
      </c>
    </row>
    <row r="31" spans="1:8" ht="12.75" customHeight="1">
      <c r="A31" s="8">
        <v>26</v>
      </c>
      <c r="B31" s="9" t="s">
        <v>653</v>
      </c>
      <c r="C31" s="9">
        <v>163</v>
      </c>
      <c r="D31" s="9">
        <v>101</v>
      </c>
      <c r="E31" s="9">
        <v>45</v>
      </c>
      <c r="F31" s="9">
        <f t="shared" si="0"/>
        <v>309</v>
      </c>
      <c r="G31" s="9">
        <v>85</v>
      </c>
      <c r="H31" s="10">
        <v>136</v>
      </c>
    </row>
    <row r="32" spans="1:8" ht="12.75" customHeight="1">
      <c r="A32" s="8">
        <v>27</v>
      </c>
      <c r="B32" s="9" t="s">
        <v>616</v>
      </c>
      <c r="C32" s="9">
        <v>108</v>
      </c>
      <c r="D32" s="9">
        <v>41</v>
      </c>
      <c r="E32" s="9">
        <v>42</v>
      </c>
      <c r="F32" s="9">
        <f t="shared" si="0"/>
        <v>191</v>
      </c>
      <c r="G32" s="9">
        <v>39</v>
      </c>
      <c r="H32" s="10">
        <v>108</v>
      </c>
    </row>
    <row r="33" spans="1:8" ht="12.75" customHeight="1">
      <c r="A33" s="8">
        <v>28</v>
      </c>
      <c r="B33" s="9" t="s">
        <v>617</v>
      </c>
      <c r="C33" s="9">
        <v>199</v>
      </c>
      <c r="D33" s="9">
        <v>98</v>
      </c>
      <c r="E33" s="9">
        <v>86</v>
      </c>
      <c r="F33" s="9">
        <f t="shared" si="0"/>
        <v>383</v>
      </c>
      <c r="G33" s="9">
        <v>88</v>
      </c>
      <c r="H33" s="10">
        <v>161</v>
      </c>
    </row>
    <row r="34" spans="1:8" ht="12.75" customHeight="1">
      <c r="A34" s="8">
        <v>29</v>
      </c>
      <c r="B34" s="9" t="s">
        <v>618</v>
      </c>
      <c r="C34" s="9">
        <v>116</v>
      </c>
      <c r="D34" s="9">
        <v>46</v>
      </c>
      <c r="E34" s="9">
        <v>45</v>
      </c>
      <c r="F34" s="9">
        <f t="shared" si="0"/>
        <v>207</v>
      </c>
      <c r="G34" s="9">
        <v>45</v>
      </c>
      <c r="H34" s="10">
        <v>134</v>
      </c>
    </row>
    <row r="35" spans="1:8" ht="12.75" customHeight="1">
      <c r="A35" s="11">
        <v>30</v>
      </c>
      <c r="B35" s="12" t="s">
        <v>619</v>
      </c>
      <c r="C35" s="12">
        <v>114</v>
      </c>
      <c r="D35" s="12">
        <v>44</v>
      </c>
      <c r="E35" s="12">
        <v>22</v>
      </c>
      <c r="F35" s="12">
        <f t="shared" si="0"/>
        <v>180</v>
      </c>
      <c r="G35" s="12">
        <v>35</v>
      </c>
      <c r="H35" s="13">
        <v>51</v>
      </c>
    </row>
    <row r="36" spans="1:8" ht="12.75" customHeight="1">
      <c r="A36" s="177" t="s">
        <v>625</v>
      </c>
      <c r="B36" s="178"/>
      <c r="C36" s="14">
        <f aca="true" t="shared" si="1" ref="C36:H36">SUM(C6:C35)</f>
        <v>59515</v>
      </c>
      <c r="D36" s="14">
        <f t="shared" si="1"/>
        <v>40413</v>
      </c>
      <c r="E36" s="14">
        <f t="shared" si="1"/>
        <v>24583</v>
      </c>
      <c r="F36" s="14">
        <f t="shared" si="1"/>
        <v>124511</v>
      </c>
      <c r="G36" s="14">
        <f t="shared" si="1"/>
        <v>36869</v>
      </c>
      <c r="H36" s="15">
        <f t="shared" si="1"/>
        <v>49441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27"/>
    </row>
    <row r="38" ht="3.75" customHeight="1"/>
    <row r="39" spans="1:8" ht="12.75" customHeight="1">
      <c r="A39" s="179" t="s">
        <v>654</v>
      </c>
      <c r="B39" s="181"/>
      <c r="C39" s="195" t="s">
        <v>771</v>
      </c>
      <c r="D39" s="195"/>
      <c r="E39" s="195"/>
      <c r="F39" s="195"/>
      <c r="G39" s="195" t="s">
        <v>770</v>
      </c>
      <c r="H39" s="193"/>
    </row>
    <row r="40" spans="1:8" ht="12.75" customHeight="1">
      <c r="A40" s="180"/>
      <c r="B40" s="182"/>
      <c r="C40" s="29" t="s">
        <v>765</v>
      </c>
      <c r="D40" s="29" t="s">
        <v>766</v>
      </c>
      <c r="E40" s="29" t="s">
        <v>767</v>
      </c>
      <c r="F40" s="29" t="s">
        <v>625</v>
      </c>
      <c r="G40" s="29" t="s">
        <v>768</v>
      </c>
      <c r="H40" s="30" t="s">
        <v>769</v>
      </c>
    </row>
    <row r="41" spans="1:8" ht="12.75" customHeight="1">
      <c r="A41" s="201" t="s">
        <v>626</v>
      </c>
      <c r="B41" s="202"/>
      <c r="C41" s="6">
        <v>6453</v>
      </c>
      <c r="D41" s="6">
        <v>2570</v>
      </c>
      <c r="E41" s="6">
        <v>1355</v>
      </c>
      <c r="F41" s="6">
        <f>SUM(C41:E41)</f>
        <v>10378</v>
      </c>
      <c r="G41" s="6">
        <v>2225</v>
      </c>
      <c r="H41" s="7">
        <v>2473</v>
      </c>
    </row>
    <row r="42" spans="1:8" ht="12.75" customHeight="1">
      <c r="A42" s="207" t="s">
        <v>655</v>
      </c>
      <c r="B42" s="208"/>
      <c r="C42" s="12">
        <v>53062</v>
      </c>
      <c r="D42" s="12">
        <v>37843</v>
      </c>
      <c r="E42" s="12">
        <v>23228</v>
      </c>
      <c r="F42" s="12">
        <f>SUM(C42:E42)</f>
        <v>114133</v>
      </c>
      <c r="G42" s="12">
        <v>34644</v>
      </c>
      <c r="H42" s="13">
        <v>46968</v>
      </c>
    </row>
  </sheetData>
  <mergeCells count="10">
    <mergeCell ref="G4:H4"/>
    <mergeCell ref="C39:F39"/>
    <mergeCell ref="G39:H39"/>
    <mergeCell ref="A42:B42"/>
    <mergeCell ref="A39:B40"/>
    <mergeCell ref="A36:B36"/>
    <mergeCell ref="A4:A5"/>
    <mergeCell ref="B4:B5"/>
    <mergeCell ref="A41:B41"/>
    <mergeCell ref="C4:F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L24" sqref="L24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774</v>
      </c>
      <c r="B1" s="1" t="s">
        <v>764</v>
      </c>
    </row>
    <row r="2" spans="1:2" ht="12.75" customHeight="1">
      <c r="A2" s="1"/>
      <c r="B2" s="1" t="s">
        <v>668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771</v>
      </c>
      <c r="D4" s="195"/>
      <c r="E4" s="195"/>
      <c r="F4" s="195"/>
      <c r="G4" s="195" t="s">
        <v>770</v>
      </c>
      <c r="H4" s="193"/>
    </row>
    <row r="5" spans="1:8" ht="12.75" customHeight="1">
      <c r="A5" s="180"/>
      <c r="B5" s="182"/>
      <c r="C5" s="29" t="s">
        <v>765</v>
      </c>
      <c r="D5" s="29" t="s">
        <v>766</v>
      </c>
      <c r="E5" s="29" t="s">
        <v>767</v>
      </c>
      <c r="F5" s="29" t="s">
        <v>625</v>
      </c>
      <c r="G5" s="29" t="s">
        <v>768</v>
      </c>
      <c r="H5" s="30" t="s">
        <v>769</v>
      </c>
    </row>
    <row r="6" spans="1:8" ht="12.75" customHeight="1">
      <c r="A6" s="5">
        <v>1</v>
      </c>
      <c r="B6" s="6" t="s">
        <v>635</v>
      </c>
      <c r="C6" s="6">
        <v>927</v>
      </c>
      <c r="D6" s="6">
        <v>362</v>
      </c>
      <c r="E6" s="6">
        <v>282</v>
      </c>
      <c r="F6" s="6">
        <f>SUM(C6:E6)</f>
        <v>1571</v>
      </c>
      <c r="G6" s="6">
        <v>305</v>
      </c>
      <c r="H6" s="7">
        <v>420</v>
      </c>
    </row>
    <row r="7" spans="1:8" ht="12.75" customHeight="1">
      <c r="A7" s="8">
        <v>2</v>
      </c>
      <c r="B7" s="9" t="s">
        <v>636</v>
      </c>
      <c r="C7" s="9">
        <v>3001</v>
      </c>
      <c r="D7" s="9">
        <v>1115</v>
      </c>
      <c r="E7" s="9">
        <v>369</v>
      </c>
      <c r="F7" s="9">
        <f aca="true" t="shared" si="0" ref="F7:F35">SUM(C7:E7)</f>
        <v>4485</v>
      </c>
      <c r="G7" s="9">
        <v>836</v>
      </c>
      <c r="H7" s="10">
        <v>502</v>
      </c>
    </row>
    <row r="8" spans="1:8" ht="12.75" customHeight="1">
      <c r="A8" s="8">
        <v>3</v>
      </c>
      <c r="B8" s="9" t="s">
        <v>637</v>
      </c>
      <c r="C8" s="9">
        <v>1544</v>
      </c>
      <c r="D8" s="9">
        <v>486</v>
      </c>
      <c r="E8" s="9">
        <v>216</v>
      </c>
      <c r="F8" s="9">
        <f t="shared" si="0"/>
        <v>2246</v>
      </c>
      <c r="G8" s="9">
        <v>331</v>
      </c>
      <c r="H8" s="10">
        <v>194</v>
      </c>
    </row>
    <row r="9" spans="1:8" ht="12.75" customHeight="1">
      <c r="A9" s="8">
        <v>4</v>
      </c>
      <c r="B9" s="9" t="s">
        <v>609</v>
      </c>
      <c r="C9" s="9">
        <v>1236</v>
      </c>
      <c r="D9" s="9">
        <v>608</v>
      </c>
      <c r="E9" s="9">
        <v>300</v>
      </c>
      <c r="F9" s="9">
        <f t="shared" si="0"/>
        <v>2144</v>
      </c>
      <c r="G9" s="9">
        <v>481</v>
      </c>
      <c r="H9" s="10">
        <v>415</v>
      </c>
    </row>
    <row r="10" spans="1:8" ht="12.75" customHeight="1">
      <c r="A10" s="8">
        <v>5</v>
      </c>
      <c r="B10" s="9" t="s">
        <v>610</v>
      </c>
      <c r="C10" s="9">
        <v>723</v>
      </c>
      <c r="D10" s="9">
        <v>289</v>
      </c>
      <c r="E10" s="9">
        <v>117</v>
      </c>
      <c r="F10" s="9">
        <f t="shared" si="0"/>
        <v>1129</v>
      </c>
      <c r="G10" s="9">
        <v>221</v>
      </c>
      <c r="H10" s="10">
        <v>193</v>
      </c>
    </row>
    <row r="11" spans="1:8" ht="12.75" customHeight="1">
      <c r="A11" s="8">
        <v>6</v>
      </c>
      <c r="B11" s="9" t="s">
        <v>638</v>
      </c>
      <c r="C11" s="9">
        <v>1024</v>
      </c>
      <c r="D11" s="9">
        <v>410</v>
      </c>
      <c r="E11" s="9">
        <v>215</v>
      </c>
      <c r="F11" s="9">
        <f t="shared" si="0"/>
        <v>1649</v>
      </c>
      <c r="G11" s="9">
        <v>333</v>
      </c>
      <c r="H11" s="10">
        <v>266</v>
      </c>
    </row>
    <row r="12" spans="1:8" ht="12.75" customHeight="1">
      <c r="A12" s="8">
        <v>7</v>
      </c>
      <c r="B12" s="9" t="s">
        <v>611</v>
      </c>
      <c r="C12" s="9">
        <v>254</v>
      </c>
      <c r="D12" s="9">
        <v>52</v>
      </c>
      <c r="E12" s="9">
        <v>33</v>
      </c>
      <c r="F12" s="9">
        <f t="shared" si="0"/>
        <v>339</v>
      </c>
      <c r="G12" s="9">
        <v>29</v>
      </c>
      <c r="H12" s="10">
        <v>32</v>
      </c>
    </row>
    <row r="13" spans="1:8" ht="12.75" customHeight="1">
      <c r="A13" s="8">
        <v>8</v>
      </c>
      <c r="B13" s="9" t="s">
        <v>612</v>
      </c>
      <c r="C13" s="9">
        <v>1517</v>
      </c>
      <c r="D13" s="9">
        <v>618</v>
      </c>
      <c r="E13" s="9">
        <v>267</v>
      </c>
      <c r="F13" s="9">
        <f t="shared" si="0"/>
        <v>2402</v>
      </c>
      <c r="G13" s="9">
        <v>462</v>
      </c>
      <c r="H13" s="10">
        <v>381</v>
      </c>
    </row>
    <row r="14" spans="1:8" ht="12.75" customHeight="1">
      <c r="A14" s="8">
        <v>9</v>
      </c>
      <c r="B14" s="9" t="s">
        <v>639</v>
      </c>
      <c r="C14" s="9">
        <v>111</v>
      </c>
      <c r="D14" s="9">
        <v>50</v>
      </c>
      <c r="E14" s="9">
        <v>12</v>
      </c>
      <c r="F14" s="9">
        <f t="shared" si="0"/>
        <v>173</v>
      </c>
      <c r="G14" s="9">
        <v>41</v>
      </c>
      <c r="H14" s="10">
        <v>15</v>
      </c>
    </row>
    <row r="15" spans="1:8" ht="12.75" customHeight="1">
      <c r="A15" s="8">
        <v>10</v>
      </c>
      <c r="B15" s="9" t="s">
        <v>613</v>
      </c>
      <c r="C15" s="9">
        <v>1090</v>
      </c>
      <c r="D15" s="9">
        <v>285</v>
      </c>
      <c r="E15" s="9">
        <v>56</v>
      </c>
      <c r="F15" s="9">
        <f t="shared" si="0"/>
        <v>1431</v>
      </c>
      <c r="G15" s="9">
        <v>177</v>
      </c>
      <c r="H15" s="10">
        <v>122</v>
      </c>
    </row>
    <row r="16" spans="1:8" ht="12.75" customHeight="1">
      <c r="A16" s="8">
        <v>11</v>
      </c>
      <c r="B16" s="9" t="s">
        <v>640</v>
      </c>
      <c r="C16" s="9">
        <v>5859</v>
      </c>
      <c r="D16" s="9">
        <v>2597</v>
      </c>
      <c r="E16" s="9">
        <v>1283</v>
      </c>
      <c r="F16" s="9">
        <f t="shared" si="0"/>
        <v>9739</v>
      </c>
      <c r="G16" s="9">
        <v>2126</v>
      </c>
      <c r="H16" s="10">
        <v>1883</v>
      </c>
    </row>
    <row r="17" spans="1:8" ht="12.75" customHeight="1">
      <c r="A17" s="8">
        <v>12</v>
      </c>
      <c r="B17" s="9" t="s">
        <v>641</v>
      </c>
      <c r="C17" s="9">
        <v>6767</v>
      </c>
      <c r="D17" s="9">
        <v>1954</v>
      </c>
      <c r="E17" s="9">
        <v>707</v>
      </c>
      <c r="F17" s="9">
        <f t="shared" si="0"/>
        <v>9428</v>
      </c>
      <c r="G17" s="9">
        <v>1511</v>
      </c>
      <c r="H17" s="10">
        <v>998</v>
      </c>
    </row>
    <row r="18" spans="1:8" ht="12.75" customHeight="1">
      <c r="A18" s="8">
        <v>13</v>
      </c>
      <c r="B18" s="9" t="s">
        <v>642</v>
      </c>
      <c r="C18" s="9">
        <v>527</v>
      </c>
      <c r="D18" s="9">
        <v>70</v>
      </c>
      <c r="E18" s="9">
        <v>30</v>
      </c>
      <c r="F18" s="9">
        <f t="shared" si="0"/>
        <v>627</v>
      </c>
      <c r="G18" s="9">
        <v>47</v>
      </c>
      <c r="H18" s="10">
        <v>44</v>
      </c>
    </row>
    <row r="19" spans="1:8" ht="12.75" customHeight="1">
      <c r="A19" s="8">
        <v>14</v>
      </c>
      <c r="B19" s="9" t="s">
        <v>643</v>
      </c>
      <c r="C19" s="9">
        <v>8027</v>
      </c>
      <c r="D19" s="9">
        <v>2741</v>
      </c>
      <c r="E19" s="9">
        <v>1044</v>
      </c>
      <c r="F19" s="9">
        <f t="shared" si="0"/>
        <v>11812</v>
      </c>
      <c r="G19" s="9">
        <v>2146</v>
      </c>
      <c r="H19" s="10">
        <v>1669</v>
      </c>
    </row>
    <row r="20" spans="1:8" ht="12.75" customHeight="1">
      <c r="A20" s="8">
        <v>15</v>
      </c>
      <c r="B20" s="9" t="s">
        <v>614</v>
      </c>
      <c r="C20" s="9">
        <v>1854</v>
      </c>
      <c r="D20" s="9">
        <v>672</v>
      </c>
      <c r="E20" s="9">
        <v>398</v>
      </c>
      <c r="F20" s="9">
        <f t="shared" si="0"/>
        <v>2924</v>
      </c>
      <c r="G20" s="9">
        <v>557</v>
      </c>
      <c r="H20" s="10">
        <v>734</v>
      </c>
    </row>
    <row r="21" spans="1:8" ht="12.75" customHeight="1">
      <c r="A21" s="8">
        <v>16</v>
      </c>
      <c r="B21" s="9" t="s">
        <v>615</v>
      </c>
      <c r="C21" s="9">
        <v>72</v>
      </c>
      <c r="D21" s="9">
        <v>11</v>
      </c>
      <c r="E21" s="9">
        <v>12</v>
      </c>
      <c r="F21" s="9">
        <f t="shared" si="0"/>
        <v>95</v>
      </c>
      <c r="G21" s="9">
        <v>6</v>
      </c>
      <c r="H21" s="10">
        <v>24</v>
      </c>
    </row>
    <row r="22" spans="1:8" ht="12.75" customHeight="1">
      <c r="A22" s="8">
        <v>17</v>
      </c>
      <c r="B22" s="9" t="s">
        <v>644</v>
      </c>
      <c r="C22" s="9">
        <v>1555</v>
      </c>
      <c r="D22" s="9">
        <v>532</v>
      </c>
      <c r="E22" s="9">
        <v>263</v>
      </c>
      <c r="F22" s="9">
        <f t="shared" si="0"/>
        <v>2350</v>
      </c>
      <c r="G22" s="9">
        <v>389</v>
      </c>
      <c r="H22" s="10">
        <v>360</v>
      </c>
    </row>
    <row r="23" spans="1:8" ht="12.75" customHeight="1">
      <c r="A23" s="8">
        <v>18</v>
      </c>
      <c r="B23" s="9" t="s">
        <v>645</v>
      </c>
      <c r="C23" s="9">
        <v>142</v>
      </c>
      <c r="D23" s="9">
        <v>63</v>
      </c>
      <c r="E23" s="9">
        <v>38</v>
      </c>
      <c r="F23" s="9">
        <f t="shared" si="0"/>
        <v>243</v>
      </c>
      <c r="G23" s="9">
        <v>35</v>
      </c>
      <c r="H23" s="10">
        <v>21</v>
      </c>
    </row>
    <row r="24" spans="1:8" ht="12.75" customHeight="1">
      <c r="A24" s="8">
        <v>19</v>
      </c>
      <c r="B24" s="9" t="s">
        <v>646</v>
      </c>
      <c r="C24" s="9">
        <v>490</v>
      </c>
      <c r="D24" s="9">
        <v>208</v>
      </c>
      <c r="E24" s="9">
        <v>87</v>
      </c>
      <c r="F24" s="9">
        <f t="shared" si="0"/>
        <v>785</v>
      </c>
      <c r="G24" s="9">
        <v>143</v>
      </c>
      <c r="H24" s="10">
        <v>120</v>
      </c>
    </row>
    <row r="25" spans="1:8" ht="12.75" customHeight="1">
      <c r="A25" s="8">
        <v>20</v>
      </c>
      <c r="B25" s="9" t="s">
        <v>647</v>
      </c>
      <c r="C25" s="9">
        <v>363</v>
      </c>
      <c r="D25" s="9">
        <v>120</v>
      </c>
      <c r="E25" s="9">
        <v>52</v>
      </c>
      <c r="F25" s="9">
        <f t="shared" si="0"/>
        <v>535</v>
      </c>
      <c r="G25" s="9">
        <v>85</v>
      </c>
      <c r="H25" s="10">
        <v>58</v>
      </c>
    </row>
    <row r="26" spans="1:8" ht="12.75" customHeight="1">
      <c r="A26" s="8">
        <v>21</v>
      </c>
      <c r="B26" s="9" t="s">
        <v>648</v>
      </c>
      <c r="C26" s="9">
        <v>965</v>
      </c>
      <c r="D26" s="9">
        <v>424</v>
      </c>
      <c r="E26" s="9">
        <v>257</v>
      </c>
      <c r="F26" s="9">
        <f t="shared" si="0"/>
        <v>1646</v>
      </c>
      <c r="G26" s="9">
        <v>366</v>
      </c>
      <c r="H26" s="10">
        <v>241</v>
      </c>
    </row>
    <row r="27" spans="1:8" ht="12.75" customHeight="1">
      <c r="A27" s="8">
        <v>22</v>
      </c>
      <c r="B27" s="9" t="s">
        <v>649</v>
      </c>
      <c r="C27" s="9">
        <v>385</v>
      </c>
      <c r="D27" s="9">
        <v>125</v>
      </c>
      <c r="E27" s="9">
        <v>38</v>
      </c>
      <c r="F27" s="9">
        <f t="shared" si="0"/>
        <v>548</v>
      </c>
      <c r="G27" s="9">
        <v>83</v>
      </c>
      <c r="H27" s="10">
        <v>75</v>
      </c>
    </row>
    <row r="28" spans="1:8" ht="12.75" customHeight="1">
      <c r="A28" s="8">
        <v>23</v>
      </c>
      <c r="B28" s="9" t="s">
        <v>650</v>
      </c>
      <c r="C28" s="9">
        <v>118</v>
      </c>
      <c r="D28" s="9">
        <v>43</v>
      </c>
      <c r="E28" s="9">
        <v>4</v>
      </c>
      <c r="F28" s="9">
        <f t="shared" si="0"/>
        <v>165</v>
      </c>
      <c r="G28" s="9">
        <v>33</v>
      </c>
      <c r="H28" s="10">
        <v>9</v>
      </c>
    </row>
    <row r="29" spans="1:8" ht="12.75" customHeight="1">
      <c r="A29" s="8">
        <v>24</v>
      </c>
      <c r="B29" s="9" t="s">
        <v>651</v>
      </c>
      <c r="C29" s="9">
        <v>308</v>
      </c>
      <c r="D29" s="9">
        <v>177</v>
      </c>
      <c r="E29" s="9">
        <v>147</v>
      </c>
      <c r="F29" s="9">
        <f t="shared" si="0"/>
        <v>632</v>
      </c>
      <c r="G29" s="9">
        <v>138</v>
      </c>
      <c r="H29" s="10">
        <v>184</v>
      </c>
    </row>
    <row r="30" spans="1:8" ht="12.75" customHeight="1">
      <c r="A30" s="8">
        <v>25</v>
      </c>
      <c r="B30" s="9" t="s">
        <v>652</v>
      </c>
      <c r="C30" s="9">
        <v>1380</v>
      </c>
      <c r="D30" s="9">
        <v>666</v>
      </c>
      <c r="E30" s="9">
        <v>475</v>
      </c>
      <c r="F30" s="9">
        <f t="shared" si="0"/>
        <v>2521</v>
      </c>
      <c r="G30" s="9">
        <v>483</v>
      </c>
      <c r="H30" s="10">
        <v>423</v>
      </c>
    </row>
    <row r="31" spans="1:8" ht="12.75" customHeight="1">
      <c r="A31" s="8">
        <v>26</v>
      </c>
      <c r="B31" s="9" t="s">
        <v>653</v>
      </c>
      <c r="C31" s="9">
        <v>286</v>
      </c>
      <c r="D31" s="9">
        <v>132</v>
      </c>
      <c r="E31" s="9">
        <v>92</v>
      </c>
      <c r="F31" s="9">
        <f t="shared" si="0"/>
        <v>510</v>
      </c>
      <c r="G31" s="9">
        <v>101</v>
      </c>
      <c r="H31" s="10">
        <v>107</v>
      </c>
    </row>
    <row r="32" spans="1:8" ht="12.75" customHeight="1">
      <c r="A32" s="8">
        <v>27</v>
      </c>
      <c r="B32" s="9" t="s">
        <v>616</v>
      </c>
      <c r="C32" s="9">
        <v>126</v>
      </c>
      <c r="D32" s="9">
        <v>61</v>
      </c>
      <c r="E32" s="9">
        <v>22</v>
      </c>
      <c r="F32" s="9">
        <f t="shared" si="0"/>
        <v>209</v>
      </c>
      <c r="G32" s="9">
        <v>51</v>
      </c>
      <c r="H32" s="10">
        <v>28</v>
      </c>
    </row>
    <row r="33" spans="1:8" ht="12.75" customHeight="1">
      <c r="A33" s="8">
        <v>28</v>
      </c>
      <c r="B33" s="9" t="s">
        <v>617</v>
      </c>
      <c r="C33" s="9">
        <v>98</v>
      </c>
      <c r="D33" s="9">
        <v>51</v>
      </c>
      <c r="E33" s="9">
        <v>41</v>
      </c>
      <c r="F33" s="9">
        <f t="shared" si="0"/>
        <v>190</v>
      </c>
      <c r="G33" s="9">
        <v>41</v>
      </c>
      <c r="H33" s="10">
        <v>49</v>
      </c>
    </row>
    <row r="34" spans="1:8" ht="12.75" customHeight="1">
      <c r="A34" s="8">
        <v>29</v>
      </c>
      <c r="B34" s="9" t="s">
        <v>618</v>
      </c>
      <c r="C34" s="9">
        <v>130</v>
      </c>
      <c r="D34" s="9">
        <v>50</v>
      </c>
      <c r="E34" s="9">
        <v>82</v>
      </c>
      <c r="F34" s="9">
        <f t="shared" si="0"/>
        <v>262</v>
      </c>
      <c r="G34" s="9">
        <v>40</v>
      </c>
      <c r="H34" s="10">
        <v>81</v>
      </c>
    </row>
    <row r="35" spans="1:8" ht="12.75" customHeight="1">
      <c r="A35" s="11">
        <v>30</v>
      </c>
      <c r="B35" s="12" t="s">
        <v>619</v>
      </c>
      <c r="C35" s="12">
        <v>79</v>
      </c>
      <c r="D35" s="12">
        <v>18</v>
      </c>
      <c r="E35" s="12">
        <v>0</v>
      </c>
      <c r="F35" s="12">
        <f t="shared" si="0"/>
        <v>97</v>
      </c>
      <c r="G35" s="12">
        <v>8</v>
      </c>
      <c r="H35" s="13">
        <v>13</v>
      </c>
    </row>
    <row r="36" spans="1:8" ht="12.75" customHeight="1">
      <c r="A36" s="177" t="s">
        <v>625</v>
      </c>
      <c r="B36" s="178"/>
      <c r="C36" s="14">
        <f aca="true" t="shared" si="1" ref="C36:H36">SUM(C6:C35)</f>
        <v>40958</v>
      </c>
      <c r="D36" s="14">
        <f t="shared" si="1"/>
        <v>14990</v>
      </c>
      <c r="E36" s="14">
        <f t="shared" si="1"/>
        <v>6939</v>
      </c>
      <c r="F36" s="14">
        <f t="shared" si="1"/>
        <v>62887</v>
      </c>
      <c r="G36" s="14">
        <f t="shared" si="1"/>
        <v>11605</v>
      </c>
      <c r="H36" s="15">
        <f t="shared" si="1"/>
        <v>9661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27"/>
    </row>
    <row r="38" ht="3.75" customHeight="1"/>
    <row r="39" spans="1:8" ht="12.75" customHeight="1">
      <c r="A39" s="179" t="s">
        <v>654</v>
      </c>
      <c r="B39" s="181"/>
      <c r="C39" s="195" t="s">
        <v>771</v>
      </c>
      <c r="D39" s="195"/>
      <c r="E39" s="195"/>
      <c r="F39" s="195"/>
      <c r="G39" s="195" t="s">
        <v>770</v>
      </c>
      <c r="H39" s="193"/>
    </row>
    <row r="40" spans="1:8" ht="12.75" customHeight="1">
      <c r="A40" s="180"/>
      <c r="B40" s="182"/>
      <c r="C40" s="29" t="s">
        <v>765</v>
      </c>
      <c r="D40" s="29" t="s">
        <v>766</v>
      </c>
      <c r="E40" s="29" t="s">
        <v>767</v>
      </c>
      <c r="F40" s="29" t="s">
        <v>625</v>
      </c>
      <c r="G40" s="29" t="s">
        <v>768</v>
      </c>
      <c r="H40" s="30" t="s">
        <v>769</v>
      </c>
    </row>
    <row r="41" spans="1:8" ht="12.75" customHeight="1">
      <c r="A41" s="201" t="s">
        <v>626</v>
      </c>
      <c r="B41" s="202"/>
      <c r="C41" s="6">
        <v>10356</v>
      </c>
      <c r="D41" s="6">
        <v>2135</v>
      </c>
      <c r="E41" s="6">
        <v>1157</v>
      </c>
      <c r="F41" s="6">
        <f>SUM(C41:E41)</f>
        <v>13648</v>
      </c>
      <c r="G41" s="6">
        <v>1498</v>
      </c>
      <c r="H41" s="7">
        <v>1576</v>
      </c>
    </row>
    <row r="42" spans="1:8" ht="12.75" customHeight="1">
      <c r="A42" s="207" t="s">
        <v>655</v>
      </c>
      <c r="B42" s="208"/>
      <c r="C42" s="12">
        <v>30602</v>
      </c>
      <c r="D42" s="12">
        <v>12855</v>
      </c>
      <c r="E42" s="12">
        <v>5782</v>
      </c>
      <c r="F42" s="12">
        <f>SUM(C42:E42)</f>
        <v>49239</v>
      </c>
      <c r="G42" s="12">
        <v>10107</v>
      </c>
      <c r="H42" s="13">
        <v>8085</v>
      </c>
    </row>
  </sheetData>
  <mergeCells count="10">
    <mergeCell ref="G4:H4"/>
    <mergeCell ref="C39:F39"/>
    <mergeCell ref="G39:H39"/>
    <mergeCell ref="A42:B42"/>
    <mergeCell ref="A39:B40"/>
    <mergeCell ref="A36:B36"/>
    <mergeCell ref="A4:A5"/>
    <mergeCell ref="B4:B5"/>
    <mergeCell ref="A41:B41"/>
    <mergeCell ref="C4:F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I21" sqref="I2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7109375" style="4" customWidth="1"/>
    <col min="9" max="16384" width="9.140625" style="4" customWidth="1"/>
  </cols>
  <sheetData>
    <row r="1" spans="1:2" ht="12.75" customHeight="1">
      <c r="A1" s="1" t="s">
        <v>773</v>
      </c>
      <c r="B1" s="1" t="s">
        <v>764</v>
      </c>
    </row>
    <row r="2" spans="1:2" ht="12.75" customHeight="1">
      <c r="A2" s="1"/>
      <c r="B2" s="1" t="s">
        <v>669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95" t="s">
        <v>771</v>
      </c>
      <c r="D4" s="195"/>
      <c r="E4" s="195"/>
      <c r="F4" s="195"/>
      <c r="G4" s="195" t="s">
        <v>770</v>
      </c>
      <c r="H4" s="193"/>
    </row>
    <row r="5" spans="1:8" ht="12.75" customHeight="1">
      <c r="A5" s="180"/>
      <c r="B5" s="182"/>
      <c r="C5" s="29" t="s">
        <v>765</v>
      </c>
      <c r="D5" s="29" t="s">
        <v>766</v>
      </c>
      <c r="E5" s="29" t="s">
        <v>767</v>
      </c>
      <c r="F5" s="29" t="s">
        <v>625</v>
      </c>
      <c r="G5" s="29" t="s">
        <v>768</v>
      </c>
      <c r="H5" s="30" t="s">
        <v>769</v>
      </c>
    </row>
    <row r="6" spans="1:8" ht="12.75" customHeight="1">
      <c r="A6" s="5">
        <v>1</v>
      </c>
      <c r="B6" s="6" t="s">
        <v>635</v>
      </c>
      <c r="C6" s="6">
        <v>512</v>
      </c>
      <c r="D6" s="6">
        <v>155</v>
      </c>
      <c r="E6" s="6">
        <v>93</v>
      </c>
      <c r="F6" s="6">
        <f>SUM(C6:E6)</f>
        <v>760</v>
      </c>
      <c r="G6" s="6">
        <v>142</v>
      </c>
      <c r="H6" s="7">
        <v>152</v>
      </c>
    </row>
    <row r="7" spans="1:8" ht="12.75" customHeight="1">
      <c r="A7" s="8">
        <v>2</v>
      </c>
      <c r="B7" s="9" t="s">
        <v>636</v>
      </c>
      <c r="C7" s="9">
        <v>1515</v>
      </c>
      <c r="D7" s="9">
        <v>338</v>
      </c>
      <c r="E7" s="9">
        <v>146</v>
      </c>
      <c r="F7" s="9">
        <f aca="true" t="shared" si="0" ref="F7:F35">SUM(C7:E7)</f>
        <v>1999</v>
      </c>
      <c r="G7" s="9">
        <v>196</v>
      </c>
      <c r="H7" s="10">
        <v>126</v>
      </c>
    </row>
    <row r="8" spans="1:8" ht="12.75" customHeight="1">
      <c r="A8" s="8">
        <v>3</v>
      </c>
      <c r="B8" s="9" t="s">
        <v>637</v>
      </c>
      <c r="C8" s="9">
        <v>612</v>
      </c>
      <c r="D8" s="9">
        <v>157</v>
      </c>
      <c r="E8" s="9">
        <v>91</v>
      </c>
      <c r="F8" s="9">
        <f t="shared" si="0"/>
        <v>860</v>
      </c>
      <c r="G8" s="9">
        <v>106</v>
      </c>
      <c r="H8" s="10">
        <v>92</v>
      </c>
    </row>
    <row r="9" spans="1:8" ht="12.75" customHeight="1">
      <c r="A9" s="8">
        <v>4</v>
      </c>
      <c r="B9" s="9" t="s">
        <v>609</v>
      </c>
      <c r="C9" s="9">
        <v>357</v>
      </c>
      <c r="D9" s="9">
        <v>155</v>
      </c>
      <c r="E9" s="9">
        <v>96</v>
      </c>
      <c r="F9" s="9">
        <f t="shared" si="0"/>
        <v>608</v>
      </c>
      <c r="G9" s="9">
        <v>134</v>
      </c>
      <c r="H9" s="10">
        <v>103</v>
      </c>
    </row>
    <row r="10" spans="1:8" ht="12.75" customHeight="1">
      <c r="A10" s="8">
        <v>5</v>
      </c>
      <c r="B10" s="9" t="s">
        <v>610</v>
      </c>
      <c r="C10" s="9">
        <v>316</v>
      </c>
      <c r="D10" s="9">
        <v>102</v>
      </c>
      <c r="E10" s="9">
        <v>33</v>
      </c>
      <c r="F10" s="9">
        <f t="shared" si="0"/>
        <v>451</v>
      </c>
      <c r="G10" s="9">
        <v>65</v>
      </c>
      <c r="H10" s="10">
        <v>58</v>
      </c>
    </row>
    <row r="11" spans="1:8" ht="12.75" customHeight="1">
      <c r="A11" s="8">
        <v>6</v>
      </c>
      <c r="B11" s="9" t="s">
        <v>638</v>
      </c>
      <c r="C11" s="9">
        <v>391</v>
      </c>
      <c r="D11" s="9">
        <v>76</v>
      </c>
      <c r="E11" s="9">
        <v>33</v>
      </c>
      <c r="F11" s="9">
        <f t="shared" si="0"/>
        <v>500</v>
      </c>
      <c r="G11" s="9">
        <v>71</v>
      </c>
      <c r="H11" s="10">
        <v>142</v>
      </c>
    </row>
    <row r="12" spans="1:8" ht="12.75" customHeight="1">
      <c r="A12" s="8">
        <v>7</v>
      </c>
      <c r="B12" s="9" t="s">
        <v>611</v>
      </c>
      <c r="C12" s="9">
        <v>146</v>
      </c>
      <c r="D12" s="9">
        <v>40</v>
      </c>
      <c r="E12" s="9">
        <v>8</v>
      </c>
      <c r="F12" s="9">
        <f t="shared" si="0"/>
        <v>194</v>
      </c>
      <c r="G12" s="9">
        <v>30</v>
      </c>
      <c r="H12" s="10">
        <v>8</v>
      </c>
    </row>
    <row r="13" spans="1:8" ht="12.75" customHeight="1">
      <c r="A13" s="8">
        <v>8</v>
      </c>
      <c r="B13" s="9" t="s">
        <v>612</v>
      </c>
      <c r="C13" s="9">
        <v>459</v>
      </c>
      <c r="D13" s="9">
        <v>161</v>
      </c>
      <c r="E13" s="9">
        <v>52</v>
      </c>
      <c r="F13" s="9">
        <f t="shared" si="0"/>
        <v>672</v>
      </c>
      <c r="G13" s="9">
        <v>130</v>
      </c>
      <c r="H13" s="10">
        <v>86</v>
      </c>
    </row>
    <row r="14" spans="1:8" ht="12.75" customHeight="1">
      <c r="A14" s="8">
        <v>9</v>
      </c>
      <c r="B14" s="9" t="s">
        <v>639</v>
      </c>
      <c r="C14" s="9">
        <v>42</v>
      </c>
      <c r="D14" s="9">
        <v>14</v>
      </c>
      <c r="E14" s="9">
        <v>10</v>
      </c>
      <c r="F14" s="9">
        <f t="shared" si="0"/>
        <v>66</v>
      </c>
      <c r="G14" s="9">
        <v>7</v>
      </c>
      <c r="H14" s="10">
        <v>12</v>
      </c>
    </row>
    <row r="15" spans="1:8" ht="12.75" customHeight="1">
      <c r="A15" s="8">
        <v>10</v>
      </c>
      <c r="B15" s="9" t="s">
        <v>613</v>
      </c>
      <c r="C15" s="9">
        <v>454</v>
      </c>
      <c r="D15" s="9">
        <v>69</v>
      </c>
      <c r="E15" s="9">
        <v>12</v>
      </c>
      <c r="F15" s="9">
        <f t="shared" si="0"/>
        <v>535</v>
      </c>
      <c r="G15" s="9">
        <v>38</v>
      </c>
      <c r="H15" s="10">
        <v>15</v>
      </c>
    </row>
    <row r="16" spans="1:8" ht="12.75" customHeight="1">
      <c r="A16" s="8">
        <v>11</v>
      </c>
      <c r="B16" s="9" t="s">
        <v>640</v>
      </c>
      <c r="C16" s="9">
        <v>2529</v>
      </c>
      <c r="D16" s="9">
        <v>626</v>
      </c>
      <c r="E16" s="9">
        <v>202</v>
      </c>
      <c r="F16" s="9">
        <f t="shared" si="0"/>
        <v>3357</v>
      </c>
      <c r="G16" s="9">
        <v>480</v>
      </c>
      <c r="H16" s="10">
        <v>282</v>
      </c>
    </row>
    <row r="17" spans="1:8" ht="12.75" customHeight="1">
      <c r="A17" s="8">
        <v>12</v>
      </c>
      <c r="B17" s="9" t="s">
        <v>641</v>
      </c>
      <c r="C17" s="9">
        <v>2421</v>
      </c>
      <c r="D17" s="9">
        <v>220</v>
      </c>
      <c r="E17" s="9">
        <v>85</v>
      </c>
      <c r="F17" s="9">
        <f t="shared" si="0"/>
        <v>2726</v>
      </c>
      <c r="G17" s="9">
        <v>161</v>
      </c>
      <c r="H17" s="10">
        <v>183</v>
      </c>
    </row>
    <row r="18" spans="1:8" ht="12.75" customHeight="1">
      <c r="A18" s="8">
        <v>13</v>
      </c>
      <c r="B18" s="9" t="s">
        <v>642</v>
      </c>
      <c r="C18" s="9">
        <v>311</v>
      </c>
      <c r="D18" s="9">
        <v>9</v>
      </c>
      <c r="E18" s="9">
        <v>5</v>
      </c>
      <c r="F18" s="9">
        <f t="shared" si="0"/>
        <v>325</v>
      </c>
      <c r="G18" s="9">
        <v>6</v>
      </c>
      <c r="H18" s="10">
        <v>8</v>
      </c>
    </row>
    <row r="19" spans="1:8" ht="12.75" customHeight="1">
      <c r="A19" s="8">
        <v>14</v>
      </c>
      <c r="B19" s="9" t="s">
        <v>643</v>
      </c>
      <c r="C19" s="9">
        <v>4002</v>
      </c>
      <c r="D19" s="9">
        <v>676</v>
      </c>
      <c r="E19" s="9">
        <v>174</v>
      </c>
      <c r="F19" s="9">
        <f t="shared" si="0"/>
        <v>4852</v>
      </c>
      <c r="G19" s="9">
        <v>507</v>
      </c>
      <c r="H19" s="10">
        <v>408</v>
      </c>
    </row>
    <row r="20" spans="1:8" ht="12.75" customHeight="1">
      <c r="A20" s="8">
        <v>15</v>
      </c>
      <c r="B20" s="9" t="s">
        <v>614</v>
      </c>
      <c r="C20" s="9">
        <v>690</v>
      </c>
      <c r="D20" s="9">
        <v>180</v>
      </c>
      <c r="E20" s="9">
        <v>69</v>
      </c>
      <c r="F20" s="9">
        <f t="shared" si="0"/>
        <v>939</v>
      </c>
      <c r="G20" s="9">
        <v>132</v>
      </c>
      <c r="H20" s="10">
        <v>114</v>
      </c>
    </row>
    <row r="21" spans="1:8" ht="12.75" customHeight="1">
      <c r="A21" s="8">
        <v>16</v>
      </c>
      <c r="B21" s="9" t="s">
        <v>615</v>
      </c>
      <c r="C21" s="9">
        <v>30</v>
      </c>
      <c r="D21" s="9">
        <v>12</v>
      </c>
      <c r="E21" s="9">
        <v>0</v>
      </c>
      <c r="F21" s="9">
        <f t="shared" si="0"/>
        <v>42</v>
      </c>
      <c r="G21" s="9">
        <v>12</v>
      </c>
      <c r="H21" s="10">
        <v>6</v>
      </c>
    </row>
    <row r="22" spans="1:8" ht="12.75" customHeight="1">
      <c r="A22" s="8">
        <v>17</v>
      </c>
      <c r="B22" s="9" t="s">
        <v>644</v>
      </c>
      <c r="C22" s="9">
        <v>805</v>
      </c>
      <c r="D22" s="9">
        <v>184</v>
      </c>
      <c r="E22" s="9">
        <v>63</v>
      </c>
      <c r="F22" s="9">
        <f t="shared" si="0"/>
        <v>1052</v>
      </c>
      <c r="G22" s="9">
        <v>159</v>
      </c>
      <c r="H22" s="10">
        <v>132</v>
      </c>
    </row>
    <row r="23" spans="1:8" ht="12.75" customHeight="1">
      <c r="A23" s="8">
        <v>18</v>
      </c>
      <c r="B23" s="9" t="s">
        <v>645</v>
      </c>
      <c r="C23" s="9">
        <v>58</v>
      </c>
      <c r="D23" s="9">
        <v>39</v>
      </c>
      <c r="E23" s="9">
        <v>2</v>
      </c>
      <c r="F23" s="9">
        <f t="shared" si="0"/>
        <v>99</v>
      </c>
      <c r="G23" s="9">
        <v>25</v>
      </c>
      <c r="H23" s="10">
        <v>11</v>
      </c>
    </row>
    <row r="24" spans="1:8" ht="12.75" customHeight="1">
      <c r="A24" s="8">
        <v>19</v>
      </c>
      <c r="B24" s="9" t="s">
        <v>646</v>
      </c>
      <c r="C24" s="9">
        <v>186</v>
      </c>
      <c r="D24" s="9">
        <v>55</v>
      </c>
      <c r="E24" s="9">
        <v>12</v>
      </c>
      <c r="F24" s="9">
        <f t="shared" si="0"/>
        <v>253</v>
      </c>
      <c r="G24" s="9">
        <v>32</v>
      </c>
      <c r="H24" s="10">
        <v>25</v>
      </c>
    </row>
    <row r="25" spans="1:8" ht="12.75" customHeight="1">
      <c r="A25" s="8">
        <v>20</v>
      </c>
      <c r="B25" s="9" t="s">
        <v>647</v>
      </c>
      <c r="C25" s="9">
        <v>118</v>
      </c>
      <c r="D25" s="9">
        <v>26</v>
      </c>
      <c r="E25" s="9">
        <v>12</v>
      </c>
      <c r="F25" s="9">
        <f t="shared" si="0"/>
        <v>156</v>
      </c>
      <c r="G25" s="9">
        <v>23</v>
      </c>
      <c r="H25" s="10">
        <v>17</v>
      </c>
    </row>
    <row r="26" spans="1:8" ht="12.75" customHeight="1">
      <c r="A26" s="8">
        <v>21</v>
      </c>
      <c r="B26" s="9" t="s">
        <v>648</v>
      </c>
      <c r="C26" s="9">
        <v>457</v>
      </c>
      <c r="D26" s="9">
        <v>115</v>
      </c>
      <c r="E26" s="9">
        <v>37</v>
      </c>
      <c r="F26" s="9">
        <f t="shared" si="0"/>
        <v>609</v>
      </c>
      <c r="G26" s="9">
        <v>97</v>
      </c>
      <c r="H26" s="10">
        <v>49</v>
      </c>
    </row>
    <row r="27" spans="1:8" ht="12.75" customHeight="1">
      <c r="A27" s="8">
        <v>22</v>
      </c>
      <c r="B27" s="9" t="s">
        <v>649</v>
      </c>
      <c r="C27" s="9">
        <v>178</v>
      </c>
      <c r="D27" s="9">
        <v>39</v>
      </c>
      <c r="E27" s="9">
        <v>25</v>
      </c>
      <c r="F27" s="9">
        <f t="shared" si="0"/>
        <v>242</v>
      </c>
      <c r="G27" s="9">
        <v>37</v>
      </c>
      <c r="H27" s="10">
        <v>37</v>
      </c>
    </row>
    <row r="28" spans="1:8" ht="12.75" customHeight="1">
      <c r="A28" s="8">
        <v>23</v>
      </c>
      <c r="B28" s="9" t="s">
        <v>650</v>
      </c>
      <c r="C28" s="9">
        <v>49</v>
      </c>
      <c r="D28" s="9">
        <v>14</v>
      </c>
      <c r="E28" s="9">
        <v>2</v>
      </c>
      <c r="F28" s="9">
        <f t="shared" si="0"/>
        <v>65</v>
      </c>
      <c r="G28" s="9">
        <v>7</v>
      </c>
      <c r="H28" s="10">
        <v>0</v>
      </c>
    </row>
    <row r="29" spans="1:8" ht="12.75" customHeight="1">
      <c r="A29" s="8">
        <v>24</v>
      </c>
      <c r="B29" s="9" t="s">
        <v>651</v>
      </c>
      <c r="C29" s="9">
        <v>134</v>
      </c>
      <c r="D29" s="9">
        <v>72</v>
      </c>
      <c r="E29" s="9">
        <v>27</v>
      </c>
      <c r="F29" s="9">
        <f t="shared" si="0"/>
        <v>233</v>
      </c>
      <c r="G29" s="9">
        <v>54</v>
      </c>
      <c r="H29" s="10">
        <v>27</v>
      </c>
    </row>
    <row r="30" spans="1:8" ht="12.75" customHeight="1">
      <c r="A30" s="8">
        <v>25</v>
      </c>
      <c r="B30" s="9" t="s">
        <v>652</v>
      </c>
      <c r="C30" s="9">
        <v>592</v>
      </c>
      <c r="D30" s="9">
        <v>283</v>
      </c>
      <c r="E30" s="9">
        <v>121</v>
      </c>
      <c r="F30" s="9">
        <f t="shared" si="0"/>
        <v>996</v>
      </c>
      <c r="G30" s="9">
        <v>239</v>
      </c>
      <c r="H30" s="10">
        <v>126</v>
      </c>
    </row>
    <row r="31" spans="1:8" ht="12.75" customHeight="1">
      <c r="A31" s="8">
        <v>26</v>
      </c>
      <c r="B31" s="9" t="s">
        <v>653</v>
      </c>
      <c r="C31" s="9">
        <v>141</v>
      </c>
      <c r="D31" s="9">
        <v>43</v>
      </c>
      <c r="E31" s="9">
        <v>10</v>
      </c>
      <c r="F31" s="9">
        <f t="shared" si="0"/>
        <v>194</v>
      </c>
      <c r="G31" s="9">
        <v>34</v>
      </c>
      <c r="H31" s="10">
        <v>26</v>
      </c>
    </row>
    <row r="32" spans="1:8" ht="12.75" customHeight="1">
      <c r="A32" s="8">
        <v>27</v>
      </c>
      <c r="B32" s="9" t="s">
        <v>616</v>
      </c>
      <c r="C32" s="9">
        <v>60</v>
      </c>
      <c r="D32" s="9">
        <v>25</v>
      </c>
      <c r="E32" s="9">
        <v>4</v>
      </c>
      <c r="F32" s="9">
        <f t="shared" si="0"/>
        <v>89</v>
      </c>
      <c r="G32" s="9">
        <v>17</v>
      </c>
      <c r="H32" s="10">
        <v>10</v>
      </c>
    </row>
    <row r="33" spans="1:8" ht="12.75" customHeight="1">
      <c r="A33" s="8">
        <v>28</v>
      </c>
      <c r="B33" s="9" t="s">
        <v>617</v>
      </c>
      <c r="C33" s="9">
        <v>87</v>
      </c>
      <c r="D33" s="9">
        <v>1</v>
      </c>
      <c r="E33" s="9">
        <v>7</v>
      </c>
      <c r="F33" s="9">
        <f t="shared" si="0"/>
        <v>95</v>
      </c>
      <c r="G33" s="9">
        <v>0</v>
      </c>
      <c r="H33" s="10">
        <v>5</v>
      </c>
    </row>
    <row r="34" spans="1:8" ht="12.75" customHeight="1">
      <c r="A34" s="8">
        <v>29</v>
      </c>
      <c r="B34" s="9" t="s">
        <v>618</v>
      </c>
      <c r="C34" s="9">
        <v>86</v>
      </c>
      <c r="D34" s="9">
        <v>30</v>
      </c>
      <c r="E34" s="9">
        <v>20</v>
      </c>
      <c r="F34" s="9">
        <f t="shared" si="0"/>
        <v>136</v>
      </c>
      <c r="G34" s="9">
        <v>25</v>
      </c>
      <c r="H34" s="10">
        <v>14</v>
      </c>
    </row>
    <row r="35" spans="1:8" ht="12.75" customHeight="1">
      <c r="A35" s="11">
        <v>30</v>
      </c>
      <c r="B35" s="12" t="s">
        <v>619</v>
      </c>
      <c r="C35" s="12">
        <v>30</v>
      </c>
      <c r="D35" s="12">
        <v>9</v>
      </c>
      <c r="E35" s="12">
        <v>3</v>
      </c>
      <c r="F35" s="12">
        <f t="shared" si="0"/>
        <v>42</v>
      </c>
      <c r="G35" s="12">
        <v>9</v>
      </c>
      <c r="H35" s="13">
        <v>3</v>
      </c>
    </row>
    <row r="36" spans="1:8" ht="12.75" customHeight="1">
      <c r="A36" s="177" t="s">
        <v>625</v>
      </c>
      <c r="B36" s="178"/>
      <c r="C36" s="14">
        <f aca="true" t="shared" si="1" ref="C36:H36">SUM(C6:C35)</f>
        <v>17768</v>
      </c>
      <c r="D36" s="14">
        <f t="shared" si="1"/>
        <v>3925</v>
      </c>
      <c r="E36" s="14">
        <f t="shared" si="1"/>
        <v>1454</v>
      </c>
      <c r="F36" s="14">
        <f t="shared" si="1"/>
        <v>23147</v>
      </c>
      <c r="G36" s="14">
        <f t="shared" si="1"/>
        <v>2975</v>
      </c>
      <c r="H36" s="15">
        <f t="shared" si="1"/>
        <v>2277</v>
      </c>
    </row>
    <row r="37" spans="1:8" ht="12.75" customHeight="1">
      <c r="A37" s="26"/>
      <c r="B37" s="26"/>
      <c r="C37" s="27"/>
      <c r="D37" s="27"/>
      <c r="E37" s="27"/>
      <c r="F37" s="27"/>
      <c r="G37" s="27"/>
      <c r="H37" s="27"/>
    </row>
    <row r="38" ht="3.75" customHeight="1"/>
    <row r="39" spans="1:8" ht="12.75" customHeight="1">
      <c r="A39" s="179" t="s">
        <v>654</v>
      </c>
      <c r="B39" s="181"/>
      <c r="C39" s="195" t="s">
        <v>771</v>
      </c>
      <c r="D39" s="195"/>
      <c r="E39" s="195"/>
      <c r="F39" s="195"/>
      <c r="G39" s="195" t="s">
        <v>770</v>
      </c>
      <c r="H39" s="193"/>
    </row>
    <row r="40" spans="1:8" ht="12.75" customHeight="1">
      <c r="A40" s="180"/>
      <c r="B40" s="182"/>
      <c r="C40" s="29" t="s">
        <v>765</v>
      </c>
      <c r="D40" s="29" t="s">
        <v>766</v>
      </c>
      <c r="E40" s="29" t="s">
        <v>767</v>
      </c>
      <c r="F40" s="29" t="s">
        <v>625</v>
      </c>
      <c r="G40" s="29" t="s">
        <v>768</v>
      </c>
      <c r="H40" s="30" t="s">
        <v>769</v>
      </c>
    </row>
    <row r="41" spans="1:8" ht="12.75" customHeight="1">
      <c r="A41" s="201" t="s">
        <v>626</v>
      </c>
      <c r="B41" s="202"/>
      <c r="C41" s="6">
        <v>6137</v>
      </c>
      <c r="D41" s="6">
        <v>852</v>
      </c>
      <c r="E41" s="6">
        <v>309</v>
      </c>
      <c r="F41" s="6">
        <f>SUM(C41:E41)</f>
        <v>7298</v>
      </c>
      <c r="G41" s="6">
        <v>648</v>
      </c>
      <c r="H41" s="7">
        <v>780</v>
      </c>
    </row>
    <row r="42" spans="1:8" ht="12.75" customHeight="1">
      <c r="A42" s="207" t="s">
        <v>655</v>
      </c>
      <c r="B42" s="208"/>
      <c r="C42" s="12">
        <v>11631</v>
      </c>
      <c r="D42" s="12">
        <v>3073</v>
      </c>
      <c r="E42" s="12">
        <v>1145</v>
      </c>
      <c r="F42" s="12">
        <f>SUM(C42:E42)</f>
        <v>15849</v>
      </c>
      <c r="G42" s="12">
        <v>2327</v>
      </c>
      <c r="H42" s="13">
        <v>1497</v>
      </c>
    </row>
  </sheetData>
  <mergeCells count="10">
    <mergeCell ref="G4:H4"/>
    <mergeCell ref="C39:F39"/>
    <mergeCell ref="G39:H39"/>
    <mergeCell ref="A42:B42"/>
    <mergeCell ref="A39:B40"/>
    <mergeCell ref="A36:B36"/>
    <mergeCell ref="A4:A5"/>
    <mergeCell ref="B4:B5"/>
    <mergeCell ref="A41:B41"/>
    <mergeCell ref="C4:F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I15" sqref="I15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16384" width="9.140625" style="4" customWidth="1"/>
  </cols>
  <sheetData>
    <row r="1" spans="1:2" ht="12.75" customHeight="1">
      <c r="A1" s="1" t="s">
        <v>775</v>
      </c>
      <c r="B1" s="1" t="s">
        <v>776</v>
      </c>
    </row>
    <row r="2" spans="1:2" ht="12.75" customHeight="1">
      <c r="A2" s="1"/>
      <c r="B2" s="1" t="s">
        <v>667</v>
      </c>
    </row>
    <row r="3" ht="3.75" customHeight="1">
      <c r="A3" s="3"/>
    </row>
    <row r="4" spans="1:7" ht="12.75" customHeight="1">
      <c r="A4" s="179" t="s">
        <v>621</v>
      </c>
      <c r="B4" s="181" t="s">
        <v>620</v>
      </c>
      <c r="C4" s="235" t="s">
        <v>777</v>
      </c>
      <c r="D4" s="249"/>
      <c r="E4" s="235" t="s">
        <v>778</v>
      </c>
      <c r="F4" s="249"/>
      <c r="G4" s="175" t="s">
        <v>780</v>
      </c>
    </row>
    <row r="5" spans="1:7" ht="12.75" customHeight="1">
      <c r="A5" s="180"/>
      <c r="B5" s="182"/>
      <c r="C5" s="29" t="s">
        <v>779</v>
      </c>
      <c r="D5" s="29" t="s">
        <v>629</v>
      </c>
      <c r="E5" s="29" t="s">
        <v>779</v>
      </c>
      <c r="F5" s="29" t="s">
        <v>629</v>
      </c>
      <c r="G5" s="176"/>
    </row>
    <row r="6" spans="1:7" ht="12.75" customHeight="1">
      <c r="A6" s="5">
        <v>1</v>
      </c>
      <c r="B6" s="6" t="s">
        <v>635</v>
      </c>
      <c r="C6" s="6">
        <v>341167</v>
      </c>
      <c r="D6" s="20">
        <f>C6/G6*100</f>
        <v>12.86929723143777</v>
      </c>
      <c r="E6" s="6">
        <v>2309848</v>
      </c>
      <c r="F6" s="20">
        <f>E6/G6*100</f>
        <v>87.13070276856223</v>
      </c>
      <c r="G6" s="7">
        <f>C6+E6</f>
        <v>2651015</v>
      </c>
    </row>
    <row r="7" spans="1:7" ht="12.75" customHeight="1">
      <c r="A7" s="8">
        <v>2</v>
      </c>
      <c r="B7" s="9" t="s">
        <v>636</v>
      </c>
      <c r="C7" s="9">
        <v>69226</v>
      </c>
      <c r="D7" s="22">
        <f aca="true" t="shared" si="0" ref="D7:D36">C7/G7*100</f>
        <v>3.356264038774532</v>
      </c>
      <c r="E7" s="9">
        <v>1993365</v>
      </c>
      <c r="F7" s="22">
        <f aca="true" t="shared" si="1" ref="F7:F36">E7/G7*100</f>
        <v>96.64373596122546</v>
      </c>
      <c r="G7" s="10">
        <f aca="true" t="shared" si="2" ref="G7:G35">C7+E7</f>
        <v>2062591</v>
      </c>
    </row>
    <row r="8" spans="1:7" ht="12.75" customHeight="1">
      <c r="A8" s="8">
        <v>3</v>
      </c>
      <c r="B8" s="9" t="s">
        <v>637</v>
      </c>
      <c r="C8" s="9">
        <v>35722</v>
      </c>
      <c r="D8" s="22">
        <f t="shared" si="0"/>
        <v>7.520674380610716</v>
      </c>
      <c r="E8" s="9">
        <v>439262</v>
      </c>
      <c r="F8" s="22">
        <f t="shared" si="1"/>
        <v>92.47932561938929</v>
      </c>
      <c r="G8" s="10">
        <f t="shared" si="2"/>
        <v>474984</v>
      </c>
    </row>
    <row r="9" spans="1:7" ht="12.75" customHeight="1">
      <c r="A9" s="8">
        <v>4</v>
      </c>
      <c r="B9" s="9" t="s">
        <v>609</v>
      </c>
      <c r="C9" s="9">
        <v>118116</v>
      </c>
      <c r="D9" s="22">
        <f t="shared" si="0"/>
        <v>6.380723641349268</v>
      </c>
      <c r="E9" s="9">
        <v>1733022</v>
      </c>
      <c r="F9" s="22">
        <f t="shared" si="1"/>
        <v>93.61927635865074</v>
      </c>
      <c r="G9" s="10">
        <f t="shared" si="2"/>
        <v>1851138</v>
      </c>
    </row>
    <row r="10" spans="1:7" ht="12.75" customHeight="1">
      <c r="A10" s="8">
        <v>5</v>
      </c>
      <c r="B10" s="9" t="s">
        <v>610</v>
      </c>
      <c r="C10" s="9">
        <v>306351</v>
      </c>
      <c r="D10" s="22">
        <f t="shared" si="0"/>
        <v>8.703979298035666</v>
      </c>
      <c r="E10" s="9">
        <v>3213315</v>
      </c>
      <c r="F10" s="22">
        <f t="shared" si="1"/>
        <v>91.29602070196434</v>
      </c>
      <c r="G10" s="10">
        <f t="shared" si="2"/>
        <v>3519666</v>
      </c>
    </row>
    <row r="11" spans="1:7" ht="12.75" customHeight="1">
      <c r="A11" s="8">
        <v>6</v>
      </c>
      <c r="B11" s="9" t="s">
        <v>638</v>
      </c>
      <c r="C11" s="9">
        <v>229767</v>
      </c>
      <c r="D11" s="22">
        <f t="shared" si="0"/>
        <v>10.208921959843583</v>
      </c>
      <c r="E11" s="9">
        <v>2020882</v>
      </c>
      <c r="F11" s="22">
        <f t="shared" si="1"/>
        <v>89.7910780401564</v>
      </c>
      <c r="G11" s="10">
        <f t="shared" si="2"/>
        <v>2250649</v>
      </c>
    </row>
    <row r="12" spans="1:7" ht="12.75" customHeight="1">
      <c r="A12" s="8">
        <v>7</v>
      </c>
      <c r="B12" s="9" t="s">
        <v>611</v>
      </c>
      <c r="C12" s="9">
        <v>51664</v>
      </c>
      <c r="D12" s="22">
        <f t="shared" si="0"/>
        <v>6.367486183895919</v>
      </c>
      <c r="E12" s="9">
        <v>759708</v>
      </c>
      <c r="F12" s="22">
        <f t="shared" si="1"/>
        <v>93.63251381610408</v>
      </c>
      <c r="G12" s="10">
        <f t="shared" si="2"/>
        <v>811372</v>
      </c>
    </row>
    <row r="13" spans="1:7" ht="12.75" customHeight="1">
      <c r="A13" s="8">
        <v>8</v>
      </c>
      <c r="B13" s="9" t="s">
        <v>612</v>
      </c>
      <c r="C13" s="9">
        <v>258528</v>
      </c>
      <c r="D13" s="22">
        <f t="shared" si="0"/>
        <v>11.976252066085074</v>
      </c>
      <c r="E13" s="9">
        <v>1900144</v>
      </c>
      <c r="F13" s="22">
        <f t="shared" si="1"/>
        <v>88.02374793391493</v>
      </c>
      <c r="G13" s="10">
        <f t="shared" si="2"/>
        <v>2158672</v>
      </c>
    </row>
    <row r="14" spans="1:7" ht="12.75" customHeight="1">
      <c r="A14" s="8">
        <v>9</v>
      </c>
      <c r="B14" s="9" t="s">
        <v>639</v>
      </c>
      <c r="C14" s="9">
        <v>8015</v>
      </c>
      <c r="D14" s="22">
        <f t="shared" si="0"/>
        <v>3.0889652833446384</v>
      </c>
      <c r="E14" s="9">
        <v>251457</v>
      </c>
      <c r="F14" s="22">
        <f t="shared" si="1"/>
        <v>96.91103471665537</v>
      </c>
      <c r="G14" s="10">
        <f t="shared" si="2"/>
        <v>259472</v>
      </c>
    </row>
    <row r="15" spans="1:7" ht="12.75" customHeight="1">
      <c r="A15" s="8">
        <v>10</v>
      </c>
      <c r="B15" s="9" t="s">
        <v>613</v>
      </c>
      <c r="C15" s="9">
        <v>88070</v>
      </c>
      <c r="D15" s="22">
        <f t="shared" si="0"/>
        <v>11.66622953078099</v>
      </c>
      <c r="E15" s="9">
        <v>666844</v>
      </c>
      <c r="F15" s="22">
        <f t="shared" si="1"/>
        <v>88.333770469219</v>
      </c>
      <c r="G15" s="10">
        <f t="shared" si="2"/>
        <v>754914</v>
      </c>
    </row>
    <row r="16" spans="1:7" ht="12.75" customHeight="1">
      <c r="A16" s="8">
        <v>11</v>
      </c>
      <c r="B16" s="9" t="s">
        <v>640</v>
      </c>
      <c r="C16" s="9">
        <v>1196262</v>
      </c>
      <c r="D16" s="22">
        <f t="shared" si="0"/>
        <v>22.32825613635918</v>
      </c>
      <c r="E16" s="9">
        <v>4161353</v>
      </c>
      <c r="F16" s="22">
        <f t="shared" si="1"/>
        <v>77.67174386364081</v>
      </c>
      <c r="G16" s="10">
        <f t="shared" si="2"/>
        <v>5357615</v>
      </c>
    </row>
    <row r="17" spans="1:7" ht="12.75" customHeight="1">
      <c r="A17" s="8">
        <v>12</v>
      </c>
      <c r="B17" s="9" t="s">
        <v>641</v>
      </c>
      <c r="C17" s="9">
        <v>423403</v>
      </c>
      <c r="D17" s="22">
        <f t="shared" si="0"/>
        <v>9.450778400236066</v>
      </c>
      <c r="E17" s="9">
        <v>4056683</v>
      </c>
      <c r="F17" s="22">
        <f t="shared" si="1"/>
        <v>90.54922159976392</v>
      </c>
      <c r="G17" s="10">
        <f t="shared" si="2"/>
        <v>4480086</v>
      </c>
    </row>
    <row r="18" spans="1:7" ht="12.75" customHeight="1">
      <c r="A18" s="8">
        <v>13</v>
      </c>
      <c r="B18" s="9" t="s">
        <v>642</v>
      </c>
      <c r="C18" s="9">
        <v>42484</v>
      </c>
      <c r="D18" s="22">
        <f t="shared" si="0"/>
        <v>11.687354196927682</v>
      </c>
      <c r="E18" s="9">
        <v>321020</v>
      </c>
      <c r="F18" s="22">
        <f t="shared" si="1"/>
        <v>88.31264580307231</v>
      </c>
      <c r="G18" s="10">
        <f t="shared" si="2"/>
        <v>363504</v>
      </c>
    </row>
    <row r="19" spans="1:7" ht="12.75" customHeight="1">
      <c r="A19" s="8">
        <v>14</v>
      </c>
      <c r="B19" s="9" t="s">
        <v>643</v>
      </c>
      <c r="C19" s="9">
        <v>420798</v>
      </c>
      <c r="D19" s="22">
        <f t="shared" si="0"/>
        <v>2.6188760997480376</v>
      </c>
      <c r="E19" s="9">
        <v>15647087</v>
      </c>
      <c r="F19" s="22">
        <f t="shared" si="1"/>
        <v>97.38112390025196</v>
      </c>
      <c r="G19" s="10">
        <f t="shared" si="2"/>
        <v>16067885</v>
      </c>
    </row>
    <row r="20" spans="1:7" ht="12.75" customHeight="1">
      <c r="A20" s="8">
        <v>15</v>
      </c>
      <c r="B20" s="9" t="s">
        <v>614</v>
      </c>
      <c r="C20" s="9">
        <v>118670</v>
      </c>
      <c r="D20" s="22">
        <f t="shared" si="0"/>
        <v>7.341845923317399</v>
      </c>
      <c r="E20" s="9">
        <v>1497681</v>
      </c>
      <c r="F20" s="22">
        <f t="shared" si="1"/>
        <v>92.65815407668259</v>
      </c>
      <c r="G20" s="10">
        <f t="shared" si="2"/>
        <v>1616351</v>
      </c>
    </row>
    <row r="21" spans="1:7" ht="12.75" customHeight="1">
      <c r="A21" s="8">
        <v>16</v>
      </c>
      <c r="B21" s="9" t="s">
        <v>615</v>
      </c>
      <c r="C21" s="9">
        <v>2446</v>
      </c>
      <c r="D21" s="22">
        <f t="shared" si="0"/>
        <v>3.1375466591413437</v>
      </c>
      <c r="E21" s="9">
        <v>75513</v>
      </c>
      <c r="F21" s="22">
        <f t="shared" si="1"/>
        <v>96.86245334085865</v>
      </c>
      <c r="G21" s="10">
        <f t="shared" si="2"/>
        <v>77959</v>
      </c>
    </row>
    <row r="22" spans="1:7" ht="12.75" customHeight="1">
      <c r="A22" s="8">
        <v>17</v>
      </c>
      <c r="B22" s="9" t="s">
        <v>644</v>
      </c>
      <c r="C22" s="9">
        <v>123932</v>
      </c>
      <c r="D22" s="22">
        <f t="shared" si="0"/>
        <v>4.540418709754947</v>
      </c>
      <c r="E22" s="9">
        <v>2605596</v>
      </c>
      <c r="F22" s="22">
        <f t="shared" si="1"/>
        <v>95.45958129024505</v>
      </c>
      <c r="G22" s="10">
        <f t="shared" si="2"/>
        <v>2729528</v>
      </c>
    </row>
    <row r="23" spans="1:7" ht="12.75" customHeight="1">
      <c r="A23" s="8">
        <v>18</v>
      </c>
      <c r="B23" s="9" t="s">
        <v>645</v>
      </c>
      <c r="C23" s="9">
        <v>33285</v>
      </c>
      <c r="D23" s="22">
        <f t="shared" si="0"/>
        <v>3.095043931305553</v>
      </c>
      <c r="E23" s="9">
        <v>1042144</v>
      </c>
      <c r="F23" s="22">
        <f t="shared" si="1"/>
        <v>96.90495606869445</v>
      </c>
      <c r="G23" s="10">
        <f t="shared" si="2"/>
        <v>1075429</v>
      </c>
    </row>
    <row r="24" spans="1:7" ht="12.75" customHeight="1">
      <c r="A24" s="8">
        <v>19</v>
      </c>
      <c r="B24" s="9" t="s">
        <v>646</v>
      </c>
      <c r="C24" s="9">
        <v>105271</v>
      </c>
      <c r="D24" s="22">
        <f t="shared" si="0"/>
        <v>7.61138421471607</v>
      </c>
      <c r="E24" s="9">
        <v>1277802</v>
      </c>
      <c r="F24" s="22">
        <f t="shared" si="1"/>
        <v>92.38861578528393</v>
      </c>
      <c r="G24" s="10">
        <f t="shared" si="2"/>
        <v>1383073</v>
      </c>
    </row>
    <row r="25" spans="1:7" ht="12.75" customHeight="1">
      <c r="A25" s="8">
        <v>20</v>
      </c>
      <c r="B25" s="9" t="s">
        <v>647</v>
      </c>
      <c r="C25" s="9">
        <v>51307</v>
      </c>
      <c r="D25" s="22">
        <f t="shared" si="0"/>
        <v>6.0163133590838624</v>
      </c>
      <c r="E25" s="9">
        <v>801491</v>
      </c>
      <c r="F25" s="22">
        <f t="shared" si="1"/>
        <v>93.98368664091615</v>
      </c>
      <c r="G25" s="10">
        <f t="shared" si="2"/>
        <v>852798</v>
      </c>
    </row>
    <row r="26" spans="1:7" ht="12.75" customHeight="1">
      <c r="A26" s="8">
        <v>21</v>
      </c>
      <c r="B26" s="9" t="s">
        <v>648</v>
      </c>
      <c r="C26" s="9">
        <v>117297</v>
      </c>
      <c r="D26" s="22">
        <f t="shared" si="0"/>
        <v>8.40324274601785</v>
      </c>
      <c r="E26" s="9">
        <v>1278557</v>
      </c>
      <c r="F26" s="22">
        <f t="shared" si="1"/>
        <v>91.59675725398215</v>
      </c>
      <c r="G26" s="10">
        <f t="shared" si="2"/>
        <v>1395854</v>
      </c>
    </row>
    <row r="27" spans="1:7" ht="12.75" customHeight="1">
      <c r="A27" s="8">
        <v>22</v>
      </c>
      <c r="B27" s="9" t="s">
        <v>649</v>
      </c>
      <c r="C27" s="9">
        <v>21472</v>
      </c>
      <c r="D27" s="22">
        <f t="shared" si="0"/>
        <v>2.0404323375075784</v>
      </c>
      <c r="E27" s="9">
        <v>1030854</v>
      </c>
      <c r="F27" s="22">
        <f t="shared" si="1"/>
        <v>97.95956766249242</v>
      </c>
      <c r="G27" s="10">
        <f t="shared" si="2"/>
        <v>1052326</v>
      </c>
    </row>
    <row r="28" spans="1:7" ht="12.75" customHeight="1">
      <c r="A28" s="8">
        <v>23</v>
      </c>
      <c r="B28" s="9" t="s">
        <v>650</v>
      </c>
      <c r="C28" s="9">
        <v>15948</v>
      </c>
      <c r="D28" s="22">
        <f t="shared" si="0"/>
        <v>12.463464574313447</v>
      </c>
      <c r="E28" s="9">
        <v>112010</v>
      </c>
      <c r="F28" s="22">
        <f t="shared" si="1"/>
        <v>87.53653542568655</v>
      </c>
      <c r="G28" s="10">
        <f t="shared" si="2"/>
        <v>127958</v>
      </c>
    </row>
    <row r="29" spans="1:7" ht="12.75" customHeight="1">
      <c r="A29" s="8">
        <v>24</v>
      </c>
      <c r="B29" s="9" t="s">
        <v>651</v>
      </c>
      <c r="C29" s="9">
        <v>54277</v>
      </c>
      <c r="D29" s="22">
        <f t="shared" si="0"/>
        <v>6.90747443278712</v>
      </c>
      <c r="E29" s="9">
        <v>731495</v>
      </c>
      <c r="F29" s="22">
        <f t="shared" si="1"/>
        <v>93.09252556721287</v>
      </c>
      <c r="G29" s="10">
        <f t="shared" si="2"/>
        <v>785772</v>
      </c>
    </row>
    <row r="30" spans="1:7" ht="12.75" customHeight="1">
      <c r="A30" s="8">
        <v>25</v>
      </c>
      <c r="B30" s="9" t="s">
        <v>652</v>
      </c>
      <c r="C30" s="9">
        <v>237920</v>
      </c>
      <c r="D30" s="22">
        <f t="shared" si="0"/>
        <v>12.36526810730633</v>
      </c>
      <c r="E30" s="9">
        <v>1686179</v>
      </c>
      <c r="F30" s="22">
        <f t="shared" si="1"/>
        <v>87.63473189269368</v>
      </c>
      <c r="G30" s="10">
        <f t="shared" si="2"/>
        <v>1924099</v>
      </c>
    </row>
    <row r="31" spans="1:7" ht="12.75" customHeight="1">
      <c r="A31" s="8">
        <v>26</v>
      </c>
      <c r="B31" s="9" t="s">
        <v>653</v>
      </c>
      <c r="C31" s="9">
        <v>19316</v>
      </c>
      <c r="D31" s="22">
        <f t="shared" si="0"/>
        <v>4.417256480327475</v>
      </c>
      <c r="E31" s="9">
        <v>417969</v>
      </c>
      <c r="F31" s="22">
        <f t="shared" si="1"/>
        <v>95.58274351967252</v>
      </c>
      <c r="G31" s="10">
        <f t="shared" si="2"/>
        <v>437285</v>
      </c>
    </row>
    <row r="32" spans="1:7" ht="12.75" customHeight="1">
      <c r="A32" s="8">
        <v>27</v>
      </c>
      <c r="B32" s="9" t="s">
        <v>616</v>
      </c>
      <c r="C32" s="9">
        <v>8836</v>
      </c>
      <c r="D32" s="22">
        <f t="shared" si="0"/>
        <v>6.63687234761708</v>
      </c>
      <c r="E32" s="9">
        <v>124299</v>
      </c>
      <c r="F32" s="22">
        <f t="shared" si="1"/>
        <v>93.36312765238291</v>
      </c>
      <c r="G32" s="10">
        <f t="shared" si="2"/>
        <v>133135</v>
      </c>
    </row>
    <row r="33" spans="1:7" ht="12.75" customHeight="1">
      <c r="A33" s="8">
        <v>28</v>
      </c>
      <c r="B33" s="9" t="s">
        <v>617</v>
      </c>
      <c r="C33" s="9">
        <v>13888</v>
      </c>
      <c r="D33" s="22">
        <f t="shared" si="0"/>
        <v>4.285956763929823</v>
      </c>
      <c r="E33" s="9">
        <v>310147</v>
      </c>
      <c r="F33" s="22">
        <f t="shared" si="1"/>
        <v>95.71404323607018</v>
      </c>
      <c r="G33" s="10">
        <f t="shared" si="2"/>
        <v>324035</v>
      </c>
    </row>
    <row r="34" spans="1:7" ht="12.75" customHeight="1">
      <c r="A34" s="8">
        <v>29</v>
      </c>
      <c r="B34" s="9" t="s">
        <v>618</v>
      </c>
      <c r="C34" s="9">
        <v>7564</v>
      </c>
      <c r="D34" s="22">
        <f t="shared" si="0"/>
        <v>4.095356177956329</v>
      </c>
      <c r="E34" s="9">
        <v>177133</v>
      </c>
      <c r="F34" s="22">
        <f t="shared" si="1"/>
        <v>95.90464382204367</v>
      </c>
      <c r="G34" s="10">
        <f t="shared" si="2"/>
        <v>184697</v>
      </c>
    </row>
    <row r="35" spans="1:7" ht="12.75" customHeight="1">
      <c r="A35" s="11">
        <v>30</v>
      </c>
      <c r="B35" s="12" t="s">
        <v>619</v>
      </c>
      <c r="C35" s="12">
        <v>13250</v>
      </c>
      <c r="D35" s="24">
        <f t="shared" si="0"/>
        <v>7.094249107195442</v>
      </c>
      <c r="E35" s="12">
        <v>173521</v>
      </c>
      <c r="F35" s="24">
        <f t="shared" si="1"/>
        <v>92.90575089280456</v>
      </c>
      <c r="G35" s="13">
        <f t="shared" si="2"/>
        <v>186771</v>
      </c>
    </row>
    <row r="36" spans="1:7" ht="12.75" customHeight="1">
      <c r="A36" s="177" t="s">
        <v>625</v>
      </c>
      <c r="B36" s="178"/>
      <c r="C36" s="14">
        <f>SUM(C6:C35)</f>
        <v>4534252</v>
      </c>
      <c r="D36" s="31">
        <f t="shared" si="0"/>
        <v>7.906193467821009</v>
      </c>
      <c r="E36" s="14">
        <f>SUM(E6:E35)</f>
        <v>52816381</v>
      </c>
      <c r="F36" s="31">
        <f t="shared" si="1"/>
        <v>92.09380653217899</v>
      </c>
      <c r="G36" s="15">
        <f>SUM(G6:G35)</f>
        <v>57350633</v>
      </c>
    </row>
    <row r="37" spans="1:7" ht="12.75" customHeight="1">
      <c r="A37" s="26"/>
      <c r="B37" s="26"/>
      <c r="C37" s="27"/>
      <c r="D37" s="32"/>
      <c r="E37" s="27"/>
      <c r="F37" s="32"/>
      <c r="G37" s="27"/>
    </row>
    <row r="38" ht="3.75" customHeight="1"/>
    <row r="39" spans="1:7" ht="12.75" customHeight="1">
      <c r="A39" s="179" t="s">
        <v>654</v>
      </c>
      <c r="B39" s="181"/>
      <c r="C39" s="235" t="s">
        <v>777</v>
      </c>
      <c r="D39" s="249"/>
      <c r="E39" s="235" t="s">
        <v>778</v>
      </c>
      <c r="F39" s="249"/>
      <c r="G39" s="175" t="s">
        <v>780</v>
      </c>
    </row>
    <row r="40" spans="1:7" ht="12.75" customHeight="1">
      <c r="A40" s="180"/>
      <c r="B40" s="182"/>
      <c r="C40" s="29" t="s">
        <v>779</v>
      </c>
      <c r="D40" s="29" t="s">
        <v>629</v>
      </c>
      <c r="E40" s="29" t="s">
        <v>779</v>
      </c>
      <c r="F40" s="29" t="s">
        <v>629</v>
      </c>
      <c r="G40" s="176"/>
    </row>
    <row r="41" spans="1:7" ht="12.75" customHeight="1">
      <c r="A41" s="201" t="s">
        <v>626</v>
      </c>
      <c r="B41" s="202"/>
      <c r="C41" s="6">
        <v>2091983</v>
      </c>
      <c r="D41" s="20">
        <f>C41/G41*100</f>
        <v>25.785518700507765</v>
      </c>
      <c r="E41" s="6">
        <v>6021032</v>
      </c>
      <c r="F41" s="20">
        <f>E41/G41*100</f>
        <v>74.21448129949223</v>
      </c>
      <c r="G41" s="7">
        <f>C41+E41</f>
        <v>8113015</v>
      </c>
    </row>
    <row r="42" spans="1:7" ht="12.75" customHeight="1">
      <c r="A42" s="207" t="s">
        <v>655</v>
      </c>
      <c r="B42" s="208"/>
      <c r="C42" s="12">
        <v>2442269</v>
      </c>
      <c r="D42" s="24">
        <f>C42/G42*100</f>
        <v>4.960168869257648</v>
      </c>
      <c r="E42" s="12">
        <v>46795349</v>
      </c>
      <c r="F42" s="24">
        <f>E42/G42*100</f>
        <v>95.03983113074234</v>
      </c>
      <c r="G42" s="13">
        <f>C42+E42</f>
        <v>49237618</v>
      </c>
    </row>
  </sheetData>
  <mergeCells count="12">
    <mergeCell ref="A42:B42"/>
    <mergeCell ref="A39:B40"/>
    <mergeCell ref="A36:B36"/>
    <mergeCell ref="A4:A5"/>
    <mergeCell ref="B4:B5"/>
    <mergeCell ref="A41:B41"/>
    <mergeCell ref="G4:G5"/>
    <mergeCell ref="C39:D39"/>
    <mergeCell ref="E39:F39"/>
    <mergeCell ref="G39:G40"/>
    <mergeCell ref="C4:D4"/>
    <mergeCell ref="E4:F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" sqref="A1:G4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16384" width="9.140625" style="4" customWidth="1"/>
  </cols>
  <sheetData>
    <row r="1" spans="1:2" ht="12.75" customHeight="1">
      <c r="A1" s="1" t="s">
        <v>782</v>
      </c>
      <c r="B1" s="1" t="s">
        <v>776</v>
      </c>
    </row>
    <row r="2" spans="1:2" ht="12.75" customHeight="1">
      <c r="A2" s="1"/>
      <c r="B2" s="1" t="s">
        <v>668</v>
      </c>
    </row>
    <row r="3" ht="3.75" customHeight="1">
      <c r="A3" s="3"/>
    </row>
    <row r="4" spans="1:7" ht="12.75" customHeight="1">
      <c r="A4" s="179" t="s">
        <v>621</v>
      </c>
      <c r="B4" s="181" t="s">
        <v>620</v>
      </c>
      <c r="C4" s="235" t="s">
        <v>777</v>
      </c>
      <c r="D4" s="249"/>
      <c r="E4" s="235" t="s">
        <v>778</v>
      </c>
      <c r="F4" s="249"/>
      <c r="G4" s="175" t="s">
        <v>780</v>
      </c>
    </row>
    <row r="5" spans="1:7" ht="12.75" customHeight="1">
      <c r="A5" s="180"/>
      <c r="B5" s="182"/>
      <c r="C5" s="29" t="s">
        <v>779</v>
      </c>
      <c r="D5" s="29" t="s">
        <v>629</v>
      </c>
      <c r="E5" s="29" t="s">
        <v>779</v>
      </c>
      <c r="F5" s="29" t="s">
        <v>629</v>
      </c>
      <c r="G5" s="176"/>
    </row>
    <row r="6" spans="1:7" ht="12.75" customHeight="1">
      <c r="A6" s="5">
        <v>1</v>
      </c>
      <c r="B6" s="6" t="s">
        <v>635</v>
      </c>
      <c r="C6" s="6">
        <v>4710138</v>
      </c>
      <c r="D6" s="20">
        <f aca="true" t="shared" si="0" ref="D6:D36">C6/G6*100</f>
        <v>36.7431484226808</v>
      </c>
      <c r="E6" s="6">
        <v>8108954</v>
      </c>
      <c r="F6" s="20">
        <f aca="true" t="shared" si="1" ref="F6:F36">E6/G6*100</f>
        <v>63.2568515773192</v>
      </c>
      <c r="G6" s="7">
        <f aca="true" t="shared" si="2" ref="G6:G35">C6+E6</f>
        <v>12819092</v>
      </c>
    </row>
    <row r="7" spans="1:7" ht="12.75" customHeight="1">
      <c r="A7" s="8">
        <v>2</v>
      </c>
      <c r="B7" s="9" t="s">
        <v>636</v>
      </c>
      <c r="C7" s="9">
        <v>456487</v>
      </c>
      <c r="D7" s="22">
        <f t="shared" si="0"/>
        <v>6.536084437447605</v>
      </c>
      <c r="E7" s="9">
        <v>6527618</v>
      </c>
      <c r="F7" s="22">
        <f t="shared" si="1"/>
        <v>93.46391556255239</v>
      </c>
      <c r="G7" s="10">
        <f t="shared" si="2"/>
        <v>6984105</v>
      </c>
    </row>
    <row r="8" spans="1:7" ht="12.75" customHeight="1">
      <c r="A8" s="8">
        <v>3</v>
      </c>
      <c r="B8" s="9" t="s">
        <v>637</v>
      </c>
      <c r="C8" s="9">
        <v>1219721</v>
      </c>
      <c r="D8" s="22">
        <f t="shared" si="0"/>
        <v>28.294427715210364</v>
      </c>
      <c r="E8" s="9">
        <v>3091096</v>
      </c>
      <c r="F8" s="22">
        <f t="shared" si="1"/>
        <v>71.70557228478962</v>
      </c>
      <c r="G8" s="10">
        <f t="shared" si="2"/>
        <v>4310817</v>
      </c>
    </row>
    <row r="9" spans="1:7" ht="12.75" customHeight="1">
      <c r="A9" s="8">
        <v>4</v>
      </c>
      <c r="B9" s="9" t="s">
        <v>609</v>
      </c>
      <c r="C9" s="9">
        <v>260061</v>
      </c>
      <c r="D9" s="22">
        <f t="shared" si="0"/>
        <v>3.9544896346726177</v>
      </c>
      <c r="E9" s="9">
        <v>6316287</v>
      </c>
      <c r="F9" s="22">
        <f t="shared" si="1"/>
        <v>96.04551036532737</v>
      </c>
      <c r="G9" s="10">
        <f t="shared" si="2"/>
        <v>6576348</v>
      </c>
    </row>
    <row r="10" spans="1:7" ht="12.75" customHeight="1">
      <c r="A10" s="8">
        <v>5</v>
      </c>
      <c r="B10" s="9" t="s">
        <v>610</v>
      </c>
      <c r="C10" s="9">
        <v>286179</v>
      </c>
      <c r="D10" s="22">
        <f t="shared" si="0"/>
        <v>14.195105255848098</v>
      </c>
      <c r="E10" s="9">
        <v>1729861</v>
      </c>
      <c r="F10" s="22">
        <f t="shared" si="1"/>
        <v>85.80489474415191</v>
      </c>
      <c r="G10" s="10">
        <f t="shared" si="2"/>
        <v>2016040</v>
      </c>
    </row>
    <row r="11" spans="1:7" ht="12.75" customHeight="1">
      <c r="A11" s="8">
        <v>6</v>
      </c>
      <c r="B11" s="9" t="s">
        <v>638</v>
      </c>
      <c r="C11" s="9">
        <v>193824</v>
      </c>
      <c r="D11" s="22">
        <f t="shared" si="0"/>
        <v>5.111001532055829</v>
      </c>
      <c r="E11" s="9">
        <v>3598466</v>
      </c>
      <c r="F11" s="22">
        <f t="shared" si="1"/>
        <v>94.88899846794418</v>
      </c>
      <c r="G11" s="10">
        <f t="shared" si="2"/>
        <v>3792290</v>
      </c>
    </row>
    <row r="12" spans="1:7" ht="12.75" customHeight="1">
      <c r="A12" s="8">
        <v>7</v>
      </c>
      <c r="B12" s="9" t="s">
        <v>611</v>
      </c>
      <c r="C12" s="9">
        <v>57318</v>
      </c>
      <c r="D12" s="22">
        <f t="shared" si="0"/>
        <v>5.415476596520633</v>
      </c>
      <c r="E12" s="9">
        <v>1001093</v>
      </c>
      <c r="F12" s="22">
        <f t="shared" si="1"/>
        <v>94.58452340347937</v>
      </c>
      <c r="G12" s="10">
        <f t="shared" si="2"/>
        <v>1058411</v>
      </c>
    </row>
    <row r="13" spans="1:7" ht="12.75" customHeight="1">
      <c r="A13" s="8">
        <v>8</v>
      </c>
      <c r="B13" s="9" t="s">
        <v>612</v>
      </c>
      <c r="C13" s="9">
        <v>104458</v>
      </c>
      <c r="D13" s="22">
        <f t="shared" si="0"/>
        <v>2.868271439339126</v>
      </c>
      <c r="E13" s="9">
        <v>3537387</v>
      </c>
      <c r="F13" s="22">
        <f t="shared" si="1"/>
        <v>97.13172856066087</v>
      </c>
      <c r="G13" s="10">
        <f t="shared" si="2"/>
        <v>3641845</v>
      </c>
    </row>
    <row r="14" spans="1:7" ht="12.75" customHeight="1">
      <c r="A14" s="8">
        <v>9</v>
      </c>
      <c r="B14" s="9" t="s">
        <v>639</v>
      </c>
      <c r="C14" s="9">
        <v>206142</v>
      </c>
      <c r="D14" s="22">
        <f t="shared" si="0"/>
        <v>28.26127787336427</v>
      </c>
      <c r="E14" s="9">
        <v>523273</v>
      </c>
      <c r="F14" s="22">
        <f t="shared" si="1"/>
        <v>71.73872212663572</v>
      </c>
      <c r="G14" s="10">
        <f t="shared" si="2"/>
        <v>729415</v>
      </c>
    </row>
    <row r="15" spans="1:7" ht="12.75" customHeight="1">
      <c r="A15" s="8">
        <v>10</v>
      </c>
      <c r="B15" s="9" t="s">
        <v>613</v>
      </c>
      <c r="C15" s="9">
        <v>100215</v>
      </c>
      <c r="D15" s="22">
        <f t="shared" si="0"/>
        <v>16.265315430098013</v>
      </c>
      <c r="E15" s="9">
        <v>515912</v>
      </c>
      <c r="F15" s="22">
        <f t="shared" si="1"/>
        <v>83.73468456990199</v>
      </c>
      <c r="G15" s="10">
        <f t="shared" si="2"/>
        <v>616127</v>
      </c>
    </row>
    <row r="16" spans="1:7" ht="12.75" customHeight="1">
      <c r="A16" s="8">
        <v>11</v>
      </c>
      <c r="B16" s="9" t="s">
        <v>640</v>
      </c>
      <c r="C16" s="9">
        <v>392320</v>
      </c>
      <c r="D16" s="22">
        <f t="shared" si="0"/>
        <v>4.2802475500023185</v>
      </c>
      <c r="E16" s="9">
        <v>8773505</v>
      </c>
      <c r="F16" s="22">
        <f t="shared" si="1"/>
        <v>95.71975244999769</v>
      </c>
      <c r="G16" s="10">
        <f t="shared" si="2"/>
        <v>9165825</v>
      </c>
    </row>
    <row r="17" spans="1:7" ht="12.75" customHeight="1">
      <c r="A17" s="8">
        <v>12</v>
      </c>
      <c r="B17" s="9" t="s">
        <v>641</v>
      </c>
      <c r="C17" s="9">
        <v>375335</v>
      </c>
      <c r="D17" s="22">
        <f t="shared" si="0"/>
        <v>10.246697706924817</v>
      </c>
      <c r="E17" s="9">
        <v>3287650</v>
      </c>
      <c r="F17" s="22">
        <f t="shared" si="1"/>
        <v>89.7533022930752</v>
      </c>
      <c r="G17" s="10">
        <f t="shared" si="2"/>
        <v>3662985</v>
      </c>
    </row>
    <row r="18" spans="1:7" ht="12.75" customHeight="1">
      <c r="A18" s="8">
        <v>13</v>
      </c>
      <c r="B18" s="9" t="s">
        <v>642</v>
      </c>
      <c r="C18" s="9">
        <v>115393</v>
      </c>
      <c r="D18" s="22">
        <f t="shared" si="0"/>
        <v>45.65878866295518</v>
      </c>
      <c r="E18" s="9">
        <v>137336</v>
      </c>
      <c r="F18" s="22">
        <f t="shared" si="1"/>
        <v>54.34121133704481</v>
      </c>
      <c r="G18" s="10">
        <f t="shared" si="2"/>
        <v>252729</v>
      </c>
    </row>
    <row r="19" spans="1:7" ht="12.75" customHeight="1">
      <c r="A19" s="8">
        <v>14</v>
      </c>
      <c r="B19" s="9" t="s">
        <v>643</v>
      </c>
      <c r="C19" s="9">
        <v>767152</v>
      </c>
      <c r="D19" s="22">
        <f t="shared" si="0"/>
        <v>9.577259626266255</v>
      </c>
      <c r="E19" s="9">
        <v>7242989</v>
      </c>
      <c r="F19" s="22">
        <f t="shared" si="1"/>
        <v>90.42274037373375</v>
      </c>
      <c r="G19" s="10">
        <f t="shared" si="2"/>
        <v>8010141</v>
      </c>
    </row>
    <row r="20" spans="1:7" ht="12.75" customHeight="1">
      <c r="A20" s="8">
        <v>15</v>
      </c>
      <c r="B20" s="9" t="s">
        <v>614</v>
      </c>
      <c r="C20" s="9">
        <v>99157</v>
      </c>
      <c r="D20" s="22">
        <f t="shared" si="0"/>
        <v>2.8687509619690945</v>
      </c>
      <c r="E20" s="9">
        <v>3357295</v>
      </c>
      <c r="F20" s="22">
        <f t="shared" si="1"/>
        <v>97.13124903803092</v>
      </c>
      <c r="G20" s="10">
        <f t="shared" si="2"/>
        <v>3456452</v>
      </c>
    </row>
    <row r="21" spans="1:7" ht="12.75" customHeight="1">
      <c r="A21" s="8">
        <v>16</v>
      </c>
      <c r="B21" s="9" t="s">
        <v>615</v>
      </c>
      <c r="C21" s="9">
        <v>45175</v>
      </c>
      <c r="D21" s="22">
        <f t="shared" si="0"/>
        <v>56.07900094344307</v>
      </c>
      <c r="E21" s="9">
        <v>35381</v>
      </c>
      <c r="F21" s="22">
        <f t="shared" si="1"/>
        <v>43.92099905655693</v>
      </c>
      <c r="G21" s="10">
        <f t="shared" si="2"/>
        <v>80556</v>
      </c>
    </row>
    <row r="22" spans="1:7" ht="12.75" customHeight="1">
      <c r="A22" s="8">
        <v>17</v>
      </c>
      <c r="B22" s="9" t="s">
        <v>644</v>
      </c>
      <c r="C22" s="9">
        <v>151582</v>
      </c>
      <c r="D22" s="22">
        <f t="shared" si="0"/>
        <v>6.155526723478042</v>
      </c>
      <c r="E22" s="9">
        <v>2310953</v>
      </c>
      <c r="F22" s="22">
        <f t="shared" si="1"/>
        <v>93.84447327652195</v>
      </c>
      <c r="G22" s="10">
        <f t="shared" si="2"/>
        <v>2462535</v>
      </c>
    </row>
    <row r="23" spans="1:7" ht="12.75" customHeight="1">
      <c r="A23" s="8">
        <v>18</v>
      </c>
      <c r="B23" s="9" t="s">
        <v>645</v>
      </c>
      <c r="C23" s="9">
        <v>46839</v>
      </c>
      <c r="D23" s="22">
        <f t="shared" si="0"/>
        <v>17.62667088150289</v>
      </c>
      <c r="E23" s="9">
        <v>218889</v>
      </c>
      <c r="F23" s="22">
        <f t="shared" si="1"/>
        <v>82.37332911849711</v>
      </c>
      <c r="G23" s="10">
        <f t="shared" si="2"/>
        <v>265728</v>
      </c>
    </row>
    <row r="24" spans="1:7" ht="12.75" customHeight="1">
      <c r="A24" s="8">
        <v>19</v>
      </c>
      <c r="B24" s="9" t="s">
        <v>646</v>
      </c>
      <c r="C24" s="9">
        <v>249915</v>
      </c>
      <c r="D24" s="22">
        <f t="shared" si="0"/>
        <v>7.674767836084905</v>
      </c>
      <c r="E24" s="9">
        <v>3006405</v>
      </c>
      <c r="F24" s="22">
        <f t="shared" si="1"/>
        <v>92.32523216391509</v>
      </c>
      <c r="G24" s="10">
        <f t="shared" si="2"/>
        <v>3256320</v>
      </c>
    </row>
    <row r="25" spans="1:7" ht="12.75" customHeight="1">
      <c r="A25" s="8">
        <v>20</v>
      </c>
      <c r="B25" s="9" t="s">
        <v>647</v>
      </c>
      <c r="C25" s="9">
        <v>221636</v>
      </c>
      <c r="D25" s="22">
        <f t="shared" si="0"/>
        <v>19.35601065455657</v>
      </c>
      <c r="E25" s="9">
        <v>923414</v>
      </c>
      <c r="F25" s="22">
        <f t="shared" si="1"/>
        <v>80.64398934544343</v>
      </c>
      <c r="G25" s="10">
        <f t="shared" si="2"/>
        <v>1145050</v>
      </c>
    </row>
    <row r="26" spans="1:7" ht="12.75" customHeight="1">
      <c r="A26" s="8">
        <v>21</v>
      </c>
      <c r="B26" s="9" t="s">
        <v>648</v>
      </c>
      <c r="C26" s="9">
        <v>119369</v>
      </c>
      <c r="D26" s="22">
        <f t="shared" si="0"/>
        <v>5.107151826623214</v>
      </c>
      <c r="E26" s="9">
        <v>2217922</v>
      </c>
      <c r="F26" s="22">
        <f t="shared" si="1"/>
        <v>94.89284817337679</v>
      </c>
      <c r="G26" s="10">
        <f t="shared" si="2"/>
        <v>2337291</v>
      </c>
    </row>
    <row r="27" spans="1:7" ht="12.75" customHeight="1">
      <c r="A27" s="8">
        <v>22</v>
      </c>
      <c r="B27" s="9" t="s">
        <v>649</v>
      </c>
      <c r="C27" s="9">
        <v>188881</v>
      </c>
      <c r="D27" s="22">
        <f t="shared" si="0"/>
        <v>6.0502751886857125</v>
      </c>
      <c r="E27" s="9">
        <v>2932977</v>
      </c>
      <c r="F27" s="22">
        <f t="shared" si="1"/>
        <v>93.94972481131428</v>
      </c>
      <c r="G27" s="10">
        <f t="shared" si="2"/>
        <v>3121858</v>
      </c>
    </row>
    <row r="28" spans="1:7" ht="12.75" customHeight="1">
      <c r="A28" s="8">
        <v>23</v>
      </c>
      <c r="B28" s="9" t="s">
        <v>650</v>
      </c>
      <c r="C28" s="9">
        <v>20885</v>
      </c>
      <c r="D28" s="22">
        <f t="shared" si="0"/>
        <v>10.524167540111264</v>
      </c>
      <c r="E28" s="9">
        <v>177563</v>
      </c>
      <c r="F28" s="22">
        <f t="shared" si="1"/>
        <v>89.47583245988874</v>
      </c>
      <c r="G28" s="10">
        <f t="shared" si="2"/>
        <v>198448</v>
      </c>
    </row>
    <row r="29" spans="1:7" ht="12.75" customHeight="1">
      <c r="A29" s="8">
        <v>24</v>
      </c>
      <c r="B29" s="9" t="s">
        <v>651</v>
      </c>
      <c r="C29" s="9">
        <v>131707</v>
      </c>
      <c r="D29" s="22">
        <f t="shared" si="0"/>
        <v>8.917535126585708</v>
      </c>
      <c r="E29" s="9">
        <v>1345237</v>
      </c>
      <c r="F29" s="22">
        <f t="shared" si="1"/>
        <v>91.0824648734143</v>
      </c>
      <c r="G29" s="10">
        <f t="shared" si="2"/>
        <v>1476944</v>
      </c>
    </row>
    <row r="30" spans="1:7" ht="12.75" customHeight="1">
      <c r="A30" s="8">
        <v>25</v>
      </c>
      <c r="B30" s="9" t="s">
        <v>652</v>
      </c>
      <c r="C30" s="9">
        <v>582054</v>
      </c>
      <c r="D30" s="22">
        <f t="shared" si="0"/>
        <v>14.188237530988184</v>
      </c>
      <c r="E30" s="9">
        <v>3520316</v>
      </c>
      <c r="F30" s="22">
        <f t="shared" si="1"/>
        <v>85.81176246901181</v>
      </c>
      <c r="G30" s="10">
        <f t="shared" si="2"/>
        <v>4102370</v>
      </c>
    </row>
    <row r="31" spans="1:7" ht="12.75" customHeight="1">
      <c r="A31" s="8">
        <v>26</v>
      </c>
      <c r="B31" s="9" t="s">
        <v>653</v>
      </c>
      <c r="C31" s="9">
        <v>292384</v>
      </c>
      <c r="D31" s="22">
        <f t="shared" si="0"/>
        <v>24.748418223755213</v>
      </c>
      <c r="E31" s="9">
        <v>889041</v>
      </c>
      <c r="F31" s="22">
        <f t="shared" si="1"/>
        <v>75.25158177624479</v>
      </c>
      <c r="G31" s="10">
        <f t="shared" si="2"/>
        <v>1181425</v>
      </c>
    </row>
    <row r="32" spans="1:7" ht="12.75" customHeight="1">
      <c r="A32" s="8">
        <v>27</v>
      </c>
      <c r="B32" s="9" t="s">
        <v>616</v>
      </c>
      <c r="C32" s="9">
        <v>31817</v>
      </c>
      <c r="D32" s="22">
        <f t="shared" si="0"/>
        <v>12.204730450259692</v>
      </c>
      <c r="E32" s="9">
        <v>228877</v>
      </c>
      <c r="F32" s="22">
        <f t="shared" si="1"/>
        <v>87.79526954974031</v>
      </c>
      <c r="G32" s="10">
        <f t="shared" si="2"/>
        <v>260694</v>
      </c>
    </row>
    <row r="33" spans="1:7" ht="12.75" customHeight="1">
      <c r="A33" s="8">
        <v>28</v>
      </c>
      <c r="B33" s="9" t="s">
        <v>617</v>
      </c>
      <c r="C33" s="9">
        <v>19728</v>
      </c>
      <c r="D33" s="22">
        <f t="shared" si="0"/>
        <v>4.14145782338345</v>
      </c>
      <c r="E33" s="9">
        <v>456626</v>
      </c>
      <c r="F33" s="22">
        <f t="shared" si="1"/>
        <v>95.85854217661655</v>
      </c>
      <c r="G33" s="10">
        <f t="shared" si="2"/>
        <v>476354</v>
      </c>
    </row>
    <row r="34" spans="1:7" ht="12.75" customHeight="1">
      <c r="A34" s="8">
        <v>29</v>
      </c>
      <c r="B34" s="9" t="s">
        <v>618</v>
      </c>
      <c r="C34" s="9">
        <v>51190</v>
      </c>
      <c r="D34" s="22">
        <f t="shared" si="0"/>
        <v>9.36845727002533</v>
      </c>
      <c r="E34" s="9">
        <v>495218</v>
      </c>
      <c r="F34" s="22">
        <f t="shared" si="1"/>
        <v>90.63154272997467</v>
      </c>
      <c r="G34" s="10">
        <f t="shared" si="2"/>
        <v>546408</v>
      </c>
    </row>
    <row r="35" spans="1:7" ht="12.75" customHeight="1">
      <c r="A35" s="11">
        <v>30</v>
      </c>
      <c r="B35" s="12" t="s">
        <v>619</v>
      </c>
      <c r="C35" s="12">
        <v>24431</v>
      </c>
      <c r="D35" s="24">
        <f t="shared" si="0"/>
        <v>16.904692711144325</v>
      </c>
      <c r="E35" s="12">
        <v>120091</v>
      </c>
      <c r="F35" s="24">
        <f t="shared" si="1"/>
        <v>83.09530728885568</v>
      </c>
      <c r="G35" s="13">
        <f t="shared" si="2"/>
        <v>144522</v>
      </c>
    </row>
    <row r="36" spans="1:7" ht="12.75" customHeight="1">
      <c r="A36" s="177" t="s">
        <v>625</v>
      </c>
      <c r="B36" s="178"/>
      <c r="C36" s="14">
        <f>SUM(C6:C35)</f>
        <v>11521493</v>
      </c>
      <c r="D36" s="31">
        <f t="shared" si="0"/>
        <v>13.070456456601242</v>
      </c>
      <c r="E36" s="14">
        <f>SUM(E6:E35)</f>
        <v>76627632</v>
      </c>
      <c r="F36" s="31">
        <f t="shared" si="1"/>
        <v>86.92954354339875</v>
      </c>
      <c r="G36" s="15">
        <f>SUM(G6:G35)</f>
        <v>88149125</v>
      </c>
    </row>
    <row r="37" spans="1:7" ht="12.75" customHeight="1">
      <c r="A37" s="26"/>
      <c r="B37" s="26"/>
      <c r="C37" s="27"/>
      <c r="D37" s="32"/>
      <c r="E37" s="27"/>
      <c r="F37" s="32"/>
      <c r="G37" s="27"/>
    </row>
    <row r="38" ht="12.75" customHeight="1"/>
    <row r="39" spans="1:7" ht="12.75" customHeight="1">
      <c r="A39" s="179" t="s">
        <v>654</v>
      </c>
      <c r="B39" s="181"/>
      <c r="C39" s="235" t="s">
        <v>777</v>
      </c>
      <c r="D39" s="249"/>
      <c r="E39" s="235" t="s">
        <v>778</v>
      </c>
      <c r="F39" s="249"/>
      <c r="G39" s="175" t="s">
        <v>780</v>
      </c>
    </row>
    <row r="40" spans="1:7" ht="12.75" customHeight="1">
      <c r="A40" s="180"/>
      <c r="B40" s="182"/>
      <c r="C40" s="29" t="s">
        <v>779</v>
      </c>
      <c r="D40" s="29" t="s">
        <v>629</v>
      </c>
      <c r="E40" s="29" t="s">
        <v>779</v>
      </c>
      <c r="F40" s="29" t="s">
        <v>629</v>
      </c>
      <c r="G40" s="176"/>
    </row>
    <row r="41" spans="1:7" ht="12.75" customHeight="1">
      <c r="A41" s="201" t="s">
        <v>626</v>
      </c>
      <c r="B41" s="202"/>
      <c r="C41" s="6">
        <v>7785390</v>
      </c>
      <c r="D41" s="20">
        <f>C41/G41*100</f>
        <v>39.99875051909715</v>
      </c>
      <c r="E41" s="6">
        <v>11678693</v>
      </c>
      <c r="F41" s="20">
        <f>E41/G41*100</f>
        <v>60.00124948090285</v>
      </c>
      <c r="G41" s="7">
        <f>C41+E41</f>
        <v>19464083</v>
      </c>
    </row>
    <row r="42" spans="1:7" ht="12.75" customHeight="1">
      <c r="A42" s="207" t="s">
        <v>655</v>
      </c>
      <c r="B42" s="208"/>
      <c r="C42" s="12">
        <v>3736103</v>
      </c>
      <c r="D42" s="24">
        <f>C42/G42*100</f>
        <v>5.439471086004432</v>
      </c>
      <c r="E42" s="12">
        <v>64948939</v>
      </c>
      <c r="F42" s="24">
        <f>E42/G42*100</f>
        <v>94.56052891399557</v>
      </c>
      <c r="G42" s="13">
        <f>C42+E42</f>
        <v>68685042</v>
      </c>
    </row>
  </sheetData>
  <mergeCells count="12">
    <mergeCell ref="G4:G5"/>
    <mergeCell ref="C39:D39"/>
    <mergeCell ref="E39:F39"/>
    <mergeCell ref="G39:G40"/>
    <mergeCell ref="C4:D4"/>
    <mergeCell ref="E4:F4"/>
    <mergeCell ref="A42:B42"/>
    <mergeCell ref="A39:B40"/>
    <mergeCell ref="A36:B36"/>
    <mergeCell ref="A4:A5"/>
    <mergeCell ref="B4:B5"/>
    <mergeCell ref="A41:B41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I23" sqref="I23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8.7109375" style="4" customWidth="1"/>
    <col min="4" max="4" width="5.7109375" style="4" customWidth="1"/>
    <col min="5" max="5" width="8.7109375" style="4" customWidth="1"/>
    <col min="6" max="6" width="5.7109375" style="4" customWidth="1"/>
    <col min="7" max="7" width="8.7109375" style="4" customWidth="1"/>
    <col min="8" max="16384" width="9.140625" style="4" customWidth="1"/>
  </cols>
  <sheetData>
    <row r="1" spans="1:2" ht="12.75" customHeight="1">
      <c r="A1" s="1" t="s">
        <v>781</v>
      </c>
      <c r="B1" s="1" t="s">
        <v>776</v>
      </c>
    </row>
    <row r="2" spans="1:2" ht="12.75" customHeight="1">
      <c r="A2" s="1"/>
      <c r="B2" s="1" t="s">
        <v>669</v>
      </c>
    </row>
    <row r="3" ht="3.75" customHeight="1">
      <c r="A3" s="3"/>
    </row>
    <row r="4" spans="1:7" ht="12.75" customHeight="1">
      <c r="A4" s="179" t="s">
        <v>621</v>
      </c>
      <c r="B4" s="181" t="s">
        <v>620</v>
      </c>
      <c r="C4" s="235" t="s">
        <v>777</v>
      </c>
      <c r="D4" s="249"/>
      <c r="E4" s="235" t="s">
        <v>778</v>
      </c>
      <c r="F4" s="249"/>
      <c r="G4" s="175" t="s">
        <v>780</v>
      </c>
    </row>
    <row r="5" spans="1:7" ht="12.75" customHeight="1">
      <c r="A5" s="180"/>
      <c r="B5" s="182"/>
      <c r="C5" s="29" t="s">
        <v>779</v>
      </c>
      <c r="D5" s="29" t="s">
        <v>629</v>
      </c>
      <c r="E5" s="29" t="s">
        <v>779</v>
      </c>
      <c r="F5" s="29" t="s">
        <v>629</v>
      </c>
      <c r="G5" s="176"/>
    </row>
    <row r="6" spans="1:7" ht="12.75" customHeight="1">
      <c r="A6" s="5">
        <v>1</v>
      </c>
      <c r="B6" s="6" t="s">
        <v>635</v>
      </c>
      <c r="C6" s="6">
        <v>233342</v>
      </c>
      <c r="D6" s="20">
        <f aca="true" t="shared" si="0" ref="D6:D36">C6/G6*100</f>
        <v>19.90069354183937</v>
      </c>
      <c r="E6" s="6">
        <v>939190</v>
      </c>
      <c r="F6" s="20">
        <f aca="true" t="shared" si="1" ref="F6:F36">E6/G6*100</f>
        <v>80.09930645816064</v>
      </c>
      <c r="G6" s="7">
        <f aca="true" t="shared" si="2" ref="G6:G35">C6+E6</f>
        <v>1172532</v>
      </c>
    </row>
    <row r="7" spans="1:7" ht="12.75" customHeight="1">
      <c r="A7" s="8">
        <v>2</v>
      </c>
      <c r="B7" s="9" t="s">
        <v>636</v>
      </c>
      <c r="C7" s="9">
        <v>508566</v>
      </c>
      <c r="D7" s="22">
        <f t="shared" si="0"/>
        <v>13.68734043601104</v>
      </c>
      <c r="E7" s="9">
        <v>3207028</v>
      </c>
      <c r="F7" s="22">
        <f t="shared" si="1"/>
        <v>86.31265956398896</v>
      </c>
      <c r="G7" s="10">
        <f t="shared" si="2"/>
        <v>3715594</v>
      </c>
    </row>
    <row r="8" spans="1:7" ht="12.75" customHeight="1">
      <c r="A8" s="8">
        <v>3</v>
      </c>
      <c r="B8" s="9" t="s">
        <v>637</v>
      </c>
      <c r="C8" s="9">
        <v>124668</v>
      </c>
      <c r="D8" s="22">
        <f t="shared" si="0"/>
        <v>7.090898852822384</v>
      </c>
      <c r="E8" s="9">
        <v>1633473</v>
      </c>
      <c r="F8" s="22">
        <f t="shared" si="1"/>
        <v>92.90910114717762</v>
      </c>
      <c r="G8" s="10">
        <f t="shared" si="2"/>
        <v>1758141</v>
      </c>
    </row>
    <row r="9" spans="1:7" ht="12.75" customHeight="1">
      <c r="A9" s="8">
        <v>4</v>
      </c>
      <c r="B9" s="9" t="s">
        <v>609</v>
      </c>
      <c r="C9" s="9">
        <v>199006</v>
      </c>
      <c r="D9" s="22">
        <f t="shared" si="0"/>
        <v>10.595564585473014</v>
      </c>
      <c r="E9" s="9">
        <v>1679195</v>
      </c>
      <c r="F9" s="22">
        <f t="shared" si="1"/>
        <v>89.40443541452699</v>
      </c>
      <c r="G9" s="10">
        <f t="shared" si="2"/>
        <v>1878201</v>
      </c>
    </row>
    <row r="10" spans="1:7" ht="12.75" customHeight="1">
      <c r="A10" s="8">
        <v>5</v>
      </c>
      <c r="B10" s="9" t="s">
        <v>610</v>
      </c>
      <c r="C10" s="9">
        <v>299522</v>
      </c>
      <c r="D10" s="22">
        <f t="shared" si="0"/>
        <v>25.8857549788608</v>
      </c>
      <c r="E10" s="9">
        <v>857570</v>
      </c>
      <c r="F10" s="22">
        <f t="shared" si="1"/>
        <v>74.1142450211392</v>
      </c>
      <c r="G10" s="10">
        <f t="shared" si="2"/>
        <v>1157092</v>
      </c>
    </row>
    <row r="11" spans="1:7" ht="12.75" customHeight="1">
      <c r="A11" s="8">
        <v>6</v>
      </c>
      <c r="B11" s="9" t="s">
        <v>638</v>
      </c>
      <c r="C11" s="9">
        <v>209345</v>
      </c>
      <c r="D11" s="22">
        <f t="shared" si="0"/>
        <v>10.932476052161716</v>
      </c>
      <c r="E11" s="9">
        <v>1705546</v>
      </c>
      <c r="F11" s="22">
        <f t="shared" si="1"/>
        <v>89.0675239478383</v>
      </c>
      <c r="G11" s="10">
        <f t="shared" si="2"/>
        <v>1914891</v>
      </c>
    </row>
    <row r="12" spans="1:7" ht="12.75" customHeight="1">
      <c r="A12" s="8">
        <v>7</v>
      </c>
      <c r="B12" s="9" t="s">
        <v>611</v>
      </c>
      <c r="C12" s="9">
        <v>51639</v>
      </c>
      <c r="D12" s="22">
        <f t="shared" si="0"/>
        <v>5.323531412948679</v>
      </c>
      <c r="E12" s="9">
        <v>918375</v>
      </c>
      <c r="F12" s="22">
        <f t="shared" si="1"/>
        <v>94.67646858705132</v>
      </c>
      <c r="G12" s="10">
        <f t="shared" si="2"/>
        <v>970014</v>
      </c>
    </row>
    <row r="13" spans="1:7" ht="12.75" customHeight="1">
      <c r="A13" s="8">
        <v>8</v>
      </c>
      <c r="B13" s="9" t="s">
        <v>612</v>
      </c>
      <c r="C13" s="9">
        <v>110687</v>
      </c>
      <c r="D13" s="22">
        <f t="shared" si="0"/>
        <v>6.035547936167266</v>
      </c>
      <c r="E13" s="9">
        <v>1723231</v>
      </c>
      <c r="F13" s="22">
        <f t="shared" si="1"/>
        <v>93.96445206383274</v>
      </c>
      <c r="G13" s="10">
        <f t="shared" si="2"/>
        <v>1833918</v>
      </c>
    </row>
    <row r="14" spans="1:7" ht="12.75" customHeight="1">
      <c r="A14" s="8">
        <v>9</v>
      </c>
      <c r="B14" s="9" t="s">
        <v>639</v>
      </c>
      <c r="C14" s="9">
        <v>111662</v>
      </c>
      <c r="D14" s="22">
        <f t="shared" si="0"/>
        <v>27.456563540421847</v>
      </c>
      <c r="E14" s="9">
        <v>295024</v>
      </c>
      <c r="F14" s="22">
        <f t="shared" si="1"/>
        <v>72.54343645957815</v>
      </c>
      <c r="G14" s="10">
        <f t="shared" si="2"/>
        <v>406686</v>
      </c>
    </row>
    <row r="15" spans="1:7" ht="12.75" customHeight="1">
      <c r="A15" s="8">
        <v>10</v>
      </c>
      <c r="B15" s="9" t="s">
        <v>613</v>
      </c>
      <c r="C15" s="9">
        <v>106599</v>
      </c>
      <c r="D15" s="22">
        <f t="shared" si="0"/>
        <v>33.46382043635222</v>
      </c>
      <c r="E15" s="9">
        <v>211951</v>
      </c>
      <c r="F15" s="22">
        <f t="shared" si="1"/>
        <v>66.53617956364778</v>
      </c>
      <c r="G15" s="10">
        <f t="shared" si="2"/>
        <v>318550</v>
      </c>
    </row>
    <row r="16" spans="1:7" ht="12.75" customHeight="1">
      <c r="A16" s="8">
        <v>11</v>
      </c>
      <c r="B16" s="9" t="s">
        <v>640</v>
      </c>
      <c r="C16" s="9">
        <v>1438817</v>
      </c>
      <c r="D16" s="22">
        <f t="shared" si="0"/>
        <v>26.552940175574353</v>
      </c>
      <c r="E16" s="9">
        <v>3979856</v>
      </c>
      <c r="F16" s="22">
        <f t="shared" si="1"/>
        <v>73.44705982442565</v>
      </c>
      <c r="G16" s="10">
        <f t="shared" si="2"/>
        <v>5418673</v>
      </c>
    </row>
    <row r="17" spans="1:7" ht="12.75" customHeight="1">
      <c r="A17" s="8">
        <v>12</v>
      </c>
      <c r="B17" s="9" t="s">
        <v>641</v>
      </c>
      <c r="C17" s="9">
        <v>327393</v>
      </c>
      <c r="D17" s="22">
        <f t="shared" si="0"/>
        <v>15.954754584409717</v>
      </c>
      <c r="E17" s="9">
        <v>1724616</v>
      </c>
      <c r="F17" s="22">
        <f t="shared" si="1"/>
        <v>84.04524541559029</v>
      </c>
      <c r="G17" s="10">
        <f t="shared" si="2"/>
        <v>2052009</v>
      </c>
    </row>
    <row r="18" spans="1:7" ht="12.75" customHeight="1">
      <c r="A18" s="8">
        <v>13</v>
      </c>
      <c r="B18" s="9" t="s">
        <v>642</v>
      </c>
      <c r="C18" s="9">
        <v>60477</v>
      </c>
      <c r="D18" s="22">
        <f t="shared" si="0"/>
        <v>30.655102847700245</v>
      </c>
      <c r="E18" s="9">
        <v>136805</v>
      </c>
      <c r="F18" s="22">
        <f t="shared" si="1"/>
        <v>69.34489715229975</v>
      </c>
      <c r="G18" s="10">
        <f t="shared" si="2"/>
        <v>197282</v>
      </c>
    </row>
    <row r="19" spans="1:7" ht="12.75" customHeight="1">
      <c r="A19" s="8">
        <v>14</v>
      </c>
      <c r="B19" s="9" t="s">
        <v>643</v>
      </c>
      <c r="C19" s="9">
        <v>409360</v>
      </c>
      <c r="D19" s="22">
        <f t="shared" si="0"/>
        <v>9.623782422021291</v>
      </c>
      <c r="E19" s="9">
        <v>3844269</v>
      </c>
      <c r="F19" s="22">
        <f t="shared" si="1"/>
        <v>90.37621757797871</v>
      </c>
      <c r="G19" s="10">
        <f t="shared" si="2"/>
        <v>4253629</v>
      </c>
    </row>
    <row r="20" spans="1:7" ht="12.75" customHeight="1">
      <c r="A20" s="8">
        <v>15</v>
      </c>
      <c r="B20" s="9" t="s">
        <v>614</v>
      </c>
      <c r="C20" s="9">
        <v>41601</v>
      </c>
      <c r="D20" s="22">
        <f t="shared" si="0"/>
        <v>3.373602036438892</v>
      </c>
      <c r="E20" s="9">
        <v>1191532</v>
      </c>
      <c r="F20" s="22">
        <f t="shared" si="1"/>
        <v>96.6263979635611</v>
      </c>
      <c r="G20" s="10">
        <f t="shared" si="2"/>
        <v>1233133</v>
      </c>
    </row>
    <row r="21" spans="1:7" ht="12.75" customHeight="1">
      <c r="A21" s="8">
        <v>16</v>
      </c>
      <c r="B21" s="9" t="s">
        <v>615</v>
      </c>
      <c r="C21" s="9">
        <v>26420</v>
      </c>
      <c r="D21" s="22">
        <f t="shared" si="0"/>
        <v>52.27335681215622</v>
      </c>
      <c r="E21" s="9">
        <v>24122</v>
      </c>
      <c r="F21" s="22">
        <f t="shared" si="1"/>
        <v>47.72664318784378</v>
      </c>
      <c r="G21" s="10">
        <f t="shared" si="2"/>
        <v>50542</v>
      </c>
    </row>
    <row r="22" spans="1:7" ht="12.75" customHeight="1">
      <c r="A22" s="8">
        <v>17</v>
      </c>
      <c r="B22" s="9" t="s">
        <v>644</v>
      </c>
      <c r="C22" s="9">
        <v>188532</v>
      </c>
      <c r="D22" s="22">
        <f t="shared" si="0"/>
        <v>14.997971441072352</v>
      </c>
      <c r="E22" s="9">
        <v>1068518</v>
      </c>
      <c r="F22" s="22">
        <f t="shared" si="1"/>
        <v>85.00202855892765</v>
      </c>
      <c r="G22" s="10">
        <f t="shared" si="2"/>
        <v>1257050</v>
      </c>
    </row>
    <row r="23" spans="1:7" ht="12.75" customHeight="1">
      <c r="A23" s="8">
        <v>18</v>
      </c>
      <c r="B23" s="9" t="s">
        <v>645</v>
      </c>
      <c r="C23" s="9">
        <v>30401</v>
      </c>
      <c r="D23" s="22">
        <f t="shared" si="0"/>
        <v>24.756313059339906</v>
      </c>
      <c r="E23" s="9">
        <v>92400</v>
      </c>
      <c r="F23" s="22">
        <f t="shared" si="1"/>
        <v>75.2436869406601</v>
      </c>
      <c r="G23" s="10">
        <f t="shared" si="2"/>
        <v>122801</v>
      </c>
    </row>
    <row r="24" spans="1:7" ht="12.75" customHeight="1">
      <c r="A24" s="8">
        <v>19</v>
      </c>
      <c r="B24" s="9" t="s">
        <v>646</v>
      </c>
      <c r="C24" s="9">
        <v>139871</v>
      </c>
      <c r="D24" s="22">
        <f t="shared" si="0"/>
        <v>18.637464139760663</v>
      </c>
      <c r="E24" s="9">
        <v>610612</v>
      </c>
      <c r="F24" s="22">
        <f t="shared" si="1"/>
        <v>81.36253586023933</v>
      </c>
      <c r="G24" s="10">
        <f t="shared" si="2"/>
        <v>750483</v>
      </c>
    </row>
    <row r="25" spans="1:7" ht="12.75" customHeight="1">
      <c r="A25" s="8">
        <v>20</v>
      </c>
      <c r="B25" s="9" t="s">
        <v>647</v>
      </c>
      <c r="C25" s="9">
        <v>53980</v>
      </c>
      <c r="D25" s="22">
        <f t="shared" si="0"/>
        <v>13.79913288887071</v>
      </c>
      <c r="E25" s="9">
        <v>337204</v>
      </c>
      <c r="F25" s="22">
        <f t="shared" si="1"/>
        <v>86.20086711112928</v>
      </c>
      <c r="G25" s="10">
        <f t="shared" si="2"/>
        <v>391184</v>
      </c>
    </row>
    <row r="26" spans="1:7" ht="12.75" customHeight="1">
      <c r="A26" s="8">
        <v>21</v>
      </c>
      <c r="B26" s="9" t="s">
        <v>648</v>
      </c>
      <c r="C26" s="9">
        <v>89776</v>
      </c>
      <c r="D26" s="22">
        <f t="shared" si="0"/>
        <v>6.962332089653519</v>
      </c>
      <c r="E26" s="9">
        <v>1199677</v>
      </c>
      <c r="F26" s="22">
        <f t="shared" si="1"/>
        <v>93.03766791034647</v>
      </c>
      <c r="G26" s="10">
        <f t="shared" si="2"/>
        <v>1289453</v>
      </c>
    </row>
    <row r="27" spans="1:7" ht="12.75" customHeight="1">
      <c r="A27" s="8">
        <v>22</v>
      </c>
      <c r="B27" s="9" t="s">
        <v>649</v>
      </c>
      <c r="C27" s="9">
        <v>125997</v>
      </c>
      <c r="D27" s="22">
        <f t="shared" si="0"/>
        <v>1.5332414664562588</v>
      </c>
      <c r="E27" s="9">
        <v>8091691</v>
      </c>
      <c r="F27" s="22">
        <f t="shared" si="1"/>
        <v>98.46675853354374</v>
      </c>
      <c r="G27" s="10">
        <f t="shared" si="2"/>
        <v>8217688</v>
      </c>
    </row>
    <row r="28" spans="1:7" ht="12.75" customHeight="1">
      <c r="A28" s="8">
        <v>23</v>
      </c>
      <c r="B28" s="9" t="s">
        <v>650</v>
      </c>
      <c r="C28" s="9">
        <v>17000</v>
      </c>
      <c r="D28" s="22">
        <f t="shared" si="0"/>
        <v>24.824766355140188</v>
      </c>
      <c r="E28" s="9">
        <v>51480</v>
      </c>
      <c r="F28" s="22">
        <f t="shared" si="1"/>
        <v>75.17523364485982</v>
      </c>
      <c r="G28" s="10">
        <f t="shared" si="2"/>
        <v>68480</v>
      </c>
    </row>
    <row r="29" spans="1:7" ht="12.75" customHeight="1">
      <c r="A29" s="8">
        <v>24</v>
      </c>
      <c r="B29" s="9" t="s">
        <v>651</v>
      </c>
      <c r="C29" s="9">
        <v>115371</v>
      </c>
      <c r="D29" s="22">
        <f t="shared" si="0"/>
        <v>17.893218564615562</v>
      </c>
      <c r="E29" s="9">
        <v>529404</v>
      </c>
      <c r="F29" s="22">
        <f t="shared" si="1"/>
        <v>82.10678143538443</v>
      </c>
      <c r="G29" s="10">
        <f t="shared" si="2"/>
        <v>644775</v>
      </c>
    </row>
    <row r="30" spans="1:7" ht="12.75" customHeight="1">
      <c r="A30" s="8">
        <v>25</v>
      </c>
      <c r="B30" s="9" t="s">
        <v>652</v>
      </c>
      <c r="C30" s="9">
        <v>289221</v>
      </c>
      <c r="D30" s="22">
        <f t="shared" si="0"/>
        <v>7.190767247886436</v>
      </c>
      <c r="E30" s="9">
        <v>3732895</v>
      </c>
      <c r="F30" s="22">
        <f t="shared" si="1"/>
        <v>92.80923275211357</v>
      </c>
      <c r="G30" s="10">
        <f t="shared" si="2"/>
        <v>4022116</v>
      </c>
    </row>
    <row r="31" spans="1:7" ht="12.75" customHeight="1">
      <c r="A31" s="8">
        <v>26</v>
      </c>
      <c r="B31" s="9" t="s">
        <v>653</v>
      </c>
      <c r="C31" s="9">
        <v>143171</v>
      </c>
      <c r="D31" s="22">
        <f t="shared" si="0"/>
        <v>22.77479248788651</v>
      </c>
      <c r="E31" s="9">
        <v>485467</v>
      </c>
      <c r="F31" s="22">
        <f t="shared" si="1"/>
        <v>77.22520751211349</v>
      </c>
      <c r="G31" s="10">
        <f t="shared" si="2"/>
        <v>628638</v>
      </c>
    </row>
    <row r="32" spans="1:7" ht="12.75" customHeight="1">
      <c r="A32" s="8">
        <v>27</v>
      </c>
      <c r="B32" s="9" t="s">
        <v>616</v>
      </c>
      <c r="C32" s="9">
        <v>4000</v>
      </c>
      <c r="D32" s="22">
        <f t="shared" si="0"/>
        <v>2.364778981844409</v>
      </c>
      <c r="E32" s="9">
        <v>165149</v>
      </c>
      <c r="F32" s="22">
        <f t="shared" si="1"/>
        <v>97.63522101815559</v>
      </c>
      <c r="G32" s="10">
        <f t="shared" si="2"/>
        <v>169149</v>
      </c>
    </row>
    <row r="33" spans="1:7" ht="12.75" customHeight="1">
      <c r="A33" s="8">
        <v>28</v>
      </c>
      <c r="B33" s="9" t="s">
        <v>617</v>
      </c>
      <c r="C33" s="9">
        <v>11413</v>
      </c>
      <c r="D33" s="22">
        <f t="shared" si="0"/>
        <v>7.900456873875121</v>
      </c>
      <c r="E33" s="9">
        <v>133047</v>
      </c>
      <c r="F33" s="22">
        <f t="shared" si="1"/>
        <v>92.09954312612489</v>
      </c>
      <c r="G33" s="10">
        <f t="shared" si="2"/>
        <v>144460</v>
      </c>
    </row>
    <row r="34" spans="1:7" ht="12.75" customHeight="1">
      <c r="A34" s="8">
        <v>29</v>
      </c>
      <c r="B34" s="9" t="s">
        <v>618</v>
      </c>
      <c r="C34" s="9">
        <v>9450</v>
      </c>
      <c r="D34" s="22">
        <f t="shared" si="0"/>
        <v>0.9455626097528029</v>
      </c>
      <c r="E34" s="9">
        <v>989955</v>
      </c>
      <c r="F34" s="22">
        <f t="shared" si="1"/>
        <v>99.0544373902472</v>
      </c>
      <c r="G34" s="10">
        <f t="shared" si="2"/>
        <v>999405</v>
      </c>
    </row>
    <row r="35" spans="1:7" ht="12.75" customHeight="1">
      <c r="A35" s="11">
        <v>30</v>
      </c>
      <c r="B35" s="12" t="s">
        <v>619</v>
      </c>
      <c r="C35" s="12">
        <v>4800</v>
      </c>
      <c r="D35" s="24">
        <f t="shared" si="0"/>
        <v>3.9998333402774886</v>
      </c>
      <c r="E35" s="12">
        <v>115205</v>
      </c>
      <c r="F35" s="24">
        <f t="shared" si="1"/>
        <v>96.00016665972251</v>
      </c>
      <c r="G35" s="13">
        <f t="shared" si="2"/>
        <v>120005</v>
      </c>
    </row>
    <row r="36" spans="1:7" ht="12.75" customHeight="1">
      <c r="A36" s="177" t="s">
        <v>625</v>
      </c>
      <c r="B36" s="178"/>
      <c r="C36" s="14">
        <f>SUM(C6:C35)</f>
        <v>5482087</v>
      </c>
      <c r="D36" s="31">
        <f t="shared" si="0"/>
        <v>11.625286858201362</v>
      </c>
      <c r="E36" s="14">
        <f>SUM(E6:E35)</f>
        <v>41674487</v>
      </c>
      <c r="F36" s="31">
        <f t="shared" si="1"/>
        <v>88.37471314179865</v>
      </c>
      <c r="G36" s="15">
        <f>SUM(G6:G35)</f>
        <v>47156574</v>
      </c>
    </row>
    <row r="37" spans="1:7" ht="12.75" customHeight="1">
      <c r="A37" s="26"/>
      <c r="B37" s="26"/>
      <c r="C37" s="27"/>
      <c r="D37" s="32"/>
      <c r="E37" s="27"/>
      <c r="F37" s="32"/>
      <c r="G37" s="27"/>
    </row>
    <row r="38" ht="3.75" customHeight="1"/>
    <row r="39" spans="1:7" ht="12.75" customHeight="1">
      <c r="A39" s="179" t="s">
        <v>654</v>
      </c>
      <c r="B39" s="181"/>
      <c r="C39" s="235" t="s">
        <v>777</v>
      </c>
      <c r="D39" s="249"/>
      <c r="E39" s="235" t="s">
        <v>778</v>
      </c>
      <c r="F39" s="249"/>
      <c r="G39" s="175" t="s">
        <v>780</v>
      </c>
    </row>
    <row r="40" spans="1:7" ht="12.75" customHeight="1">
      <c r="A40" s="180"/>
      <c r="B40" s="182"/>
      <c r="C40" s="29" t="s">
        <v>779</v>
      </c>
      <c r="D40" s="29" t="s">
        <v>629</v>
      </c>
      <c r="E40" s="29" t="s">
        <v>779</v>
      </c>
      <c r="F40" s="29" t="s">
        <v>629</v>
      </c>
      <c r="G40" s="176"/>
    </row>
    <row r="41" spans="1:7" ht="12.75" customHeight="1">
      <c r="A41" s="201" t="s">
        <v>626</v>
      </c>
      <c r="B41" s="202"/>
      <c r="C41" s="6">
        <v>3791838</v>
      </c>
      <c r="D41" s="20">
        <f>C41/G41*100</f>
        <v>45.249106256171004</v>
      </c>
      <c r="E41" s="6">
        <v>4588080</v>
      </c>
      <c r="F41" s="20">
        <f>E41/G41*100</f>
        <v>54.750893743828996</v>
      </c>
      <c r="G41" s="7">
        <f>C41+E41</f>
        <v>8379918</v>
      </c>
    </row>
    <row r="42" spans="1:7" ht="12.75" customHeight="1">
      <c r="A42" s="207" t="s">
        <v>655</v>
      </c>
      <c r="B42" s="208"/>
      <c r="C42" s="12">
        <v>1690249</v>
      </c>
      <c r="D42" s="24">
        <f>C42/G42*100</f>
        <v>4.358934406308785</v>
      </c>
      <c r="E42" s="12">
        <v>37086407</v>
      </c>
      <c r="F42" s="24">
        <f>E42/G42*100</f>
        <v>95.64106559369121</v>
      </c>
      <c r="G42" s="13">
        <f>C42+E42</f>
        <v>38776656</v>
      </c>
    </row>
  </sheetData>
  <mergeCells count="12">
    <mergeCell ref="A42:B42"/>
    <mergeCell ref="A39:B40"/>
    <mergeCell ref="A36:B36"/>
    <mergeCell ref="A4:A5"/>
    <mergeCell ref="B4:B5"/>
    <mergeCell ref="A41:B41"/>
    <mergeCell ref="G4:G5"/>
    <mergeCell ref="C39:D39"/>
    <mergeCell ref="E39:F39"/>
    <mergeCell ref="G39:G40"/>
    <mergeCell ref="C4:D4"/>
    <mergeCell ref="E4:F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5">
      <selection activeCell="A3" sqref="A3:F3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6" width="8.7109375" style="4" customWidth="1"/>
    <col min="7" max="16384" width="9.140625" style="4" customWidth="1"/>
  </cols>
  <sheetData>
    <row r="1" spans="1:2" ht="12.75" customHeight="1">
      <c r="A1" s="1" t="s">
        <v>783</v>
      </c>
      <c r="B1" s="1" t="s">
        <v>784</v>
      </c>
    </row>
    <row r="2" ht="3.75" customHeight="1">
      <c r="A2" s="3"/>
    </row>
    <row r="3" spans="1:6" ht="12.75" customHeight="1">
      <c r="A3" s="229" t="s">
        <v>621</v>
      </c>
      <c r="B3" s="231" t="s">
        <v>620</v>
      </c>
      <c r="C3" s="240" t="s">
        <v>785</v>
      </c>
      <c r="D3" s="242" t="s">
        <v>786</v>
      </c>
      <c r="E3" s="211" t="s">
        <v>787</v>
      </c>
      <c r="F3" s="238" t="s">
        <v>625</v>
      </c>
    </row>
    <row r="4" spans="1:6" ht="12.75" customHeight="1">
      <c r="A4" s="230"/>
      <c r="B4" s="232"/>
      <c r="C4" s="241"/>
      <c r="D4" s="243"/>
      <c r="E4" s="244"/>
      <c r="F4" s="239"/>
    </row>
    <row r="5" spans="1:6" ht="12.75" customHeight="1">
      <c r="A5" s="5">
        <v>1</v>
      </c>
      <c r="B5" s="6" t="s">
        <v>635</v>
      </c>
      <c r="C5" s="6">
        <v>352</v>
      </c>
      <c r="D5" s="6">
        <v>43</v>
      </c>
      <c r="E5" s="6">
        <v>103</v>
      </c>
      <c r="F5" s="7">
        <f aca="true" t="shared" si="0" ref="F5:F34">SUM(C5:E5)</f>
        <v>498</v>
      </c>
    </row>
    <row r="6" spans="1:6" ht="12.75" customHeight="1">
      <c r="A6" s="8">
        <v>2</v>
      </c>
      <c r="B6" s="9" t="s">
        <v>636</v>
      </c>
      <c r="C6" s="9">
        <v>17</v>
      </c>
      <c r="D6" s="9">
        <v>17</v>
      </c>
      <c r="E6" s="9">
        <v>144</v>
      </c>
      <c r="F6" s="10">
        <f t="shared" si="0"/>
        <v>178</v>
      </c>
    </row>
    <row r="7" spans="1:6" ht="12.75" customHeight="1">
      <c r="A7" s="8">
        <v>3</v>
      </c>
      <c r="B7" s="9" t="s">
        <v>637</v>
      </c>
      <c r="C7" s="9">
        <v>31</v>
      </c>
      <c r="D7" s="9">
        <v>27</v>
      </c>
      <c r="E7" s="9">
        <v>94</v>
      </c>
      <c r="F7" s="10">
        <f t="shared" si="0"/>
        <v>152</v>
      </c>
    </row>
    <row r="8" spans="1:6" ht="12.75" customHeight="1">
      <c r="A8" s="8">
        <v>4</v>
      </c>
      <c r="B8" s="9" t="s">
        <v>609</v>
      </c>
      <c r="C8" s="9">
        <v>15</v>
      </c>
      <c r="D8" s="9">
        <v>8</v>
      </c>
      <c r="E8" s="9">
        <v>49</v>
      </c>
      <c r="F8" s="10">
        <f t="shared" si="0"/>
        <v>72</v>
      </c>
    </row>
    <row r="9" spans="1:6" ht="12.75" customHeight="1">
      <c r="A9" s="8">
        <v>5</v>
      </c>
      <c r="B9" s="9" t="s">
        <v>610</v>
      </c>
      <c r="C9" s="9">
        <v>22</v>
      </c>
      <c r="D9" s="9">
        <v>8</v>
      </c>
      <c r="E9" s="9">
        <v>51</v>
      </c>
      <c r="F9" s="10">
        <f t="shared" si="0"/>
        <v>81</v>
      </c>
    </row>
    <row r="10" spans="1:6" ht="12.75" customHeight="1">
      <c r="A10" s="8">
        <v>6</v>
      </c>
      <c r="B10" s="9" t="s">
        <v>638</v>
      </c>
      <c r="C10" s="9">
        <v>40</v>
      </c>
      <c r="D10" s="9">
        <v>7</v>
      </c>
      <c r="E10" s="9">
        <v>77</v>
      </c>
      <c r="F10" s="10">
        <f t="shared" si="0"/>
        <v>124</v>
      </c>
    </row>
    <row r="11" spans="1:6" ht="12.75" customHeight="1">
      <c r="A11" s="140">
        <v>7</v>
      </c>
      <c r="B11" s="141" t="s">
        <v>611</v>
      </c>
      <c r="C11" s="141">
        <v>9</v>
      </c>
      <c r="D11" s="141">
        <v>7</v>
      </c>
      <c r="E11" s="141">
        <v>13</v>
      </c>
      <c r="F11" s="142">
        <f t="shared" si="0"/>
        <v>29</v>
      </c>
    </row>
    <row r="12" spans="1:6" ht="12.75" customHeight="1">
      <c r="A12" s="8">
        <v>8</v>
      </c>
      <c r="B12" s="9" t="s">
        <v>612</v>
      </c>
      <c r="C12" s="9">
        <v>99</v>
      </c>
      <c r="D12" s="9">
        <v>22</v>
      </c>
      <c r="E12" s="9">
        <v>111</v>
      </c>
      <c r="F12" s="10">
        <f t="shared" si="0"/>
        <v>232</v>
      </c>
    </row>
    <row r="13" spans="1:6" ht="12.75" customHeight="1">
      <c r="A13" s="8">
        <v>9</v>
      </c>
      <c r="B13" s="9" t="s">
        <v>639</v>
      </c>
      <c r="C13" s="9">
        <v>3</v>
      </c>
      <c r="D13" s="9">
        <v>0</v>
      </c>
      <c r="E13" s="9">
        <v>12</v>
      </c>
      <c r="F13" s="10">
        <f t="shared" si="0"/>
        <v>15</v>
      </c>
    </row>
    <row r="14" spans="1:6" ht="12.75" customHeight="1">
      <c r="A14" s="8">
        <v>10</v>
      </c>
      <c r="B14" s="9" t="s">
        <v>613</v>
      </c>
      <c r="C14" s="9">
        <v>34</v>
      </c>
      <c r="D14" s="9">
        <v>6</v>
      </c>
      <c r="E14" s="9">
        <v>35</v>
      </c>
      <c r="F14" s="10">
        <f t="shared" si="0"/>
        <v>75</v>
      </c>
    </row>
    <row r="15" spans="1:6" ht="12.75" customHeight="1">
      <c r="A15" s="8">
        <v>11</v>
      </c>
      <c r="B15" s="9" t="s">
        <v>640</v>
      </c>
      <c r="C15" s="9">
        <v>3602</v>
      </c>
      <c r="D15" s="9">
        <v>162</v>
      </c>
      <c r="E15" s="9">
        <v>1051</v>
      </c>
      <c r="F15" s="10">
        <f t="shared" si="0"/>
        <v>4815</v>
      </c>
    </row>
    <row r="16" spans="1:6" ht="12.75" customHeight="1">
      <c r="A16" s="8">
        <v>12</v>
      </c>
      <c r="B16" s="9" t="s">
        <v>641</v>
      </c>
      <c r="C16" s="9">
        <v>1598</v>
      </c>
      <c r="D16" s="9">
        <v>93</v>
      </c>
      <c r="E16" s="9">
        <v>423</v>
      </c>
      <c r="F16" s="10">
        <f t="shared" si="0"/>
        <v>2114</v>
      </c>
    </row>
    <row r="17" spans="1:6" ht="12.75" customHeight="1">
      <c r="A17" s="8">
        <v>13</v>
      </c>
      <c r="B17" s="9" t="s">
        <v>642</v>
      </c>
      <c r="C17" s="9">
        <v>100</v>
      </c>
      <c r="D17" s="9">
        <v>10</v>
      </c>
      <c r="E17" s="9">
        <v>44</v>
      </c>
      <c r="F17" s="10">
        <f t="shared" si="0"/>
        <v>154</v>
      </c>
    </row>
    <row r="18" spans="1:6" ht="12.75" customHeight="1">
      <c r="A18" s="161">
        <v>14</v>
      </c>
      <c r="B18" s="162" t="s">
        <v>643</v>
      </c>
      <c r="C18" s="162">
        <v>1660</v>
      </c>
      <c r="D18" s="162">
        <v>257</v>
      </c>
      <c r="E18" s="162">
        <v>1224</v>
      </c>
      <c r="F18" s="163">
        <f t="shared" si="0"/>
        <v>3141</v>
      </c>
    </row>
    <row r="19" spans="1:6" ht="12.75" customHeight="1">
      <c r="A19" s="8">
        <v>15</v>
      </c>
      <c r="B19" s="9" t="s">
        <v>614</v>
      </c>
      <c r="C19" s="9">
        <v>1051</v>
      </c>
      <c r="D19" s="9">
        <v>104</v>
      </c>
      <c r="E19" s="9">
        <v>210</v>
      </c>
      <c r="F19" s="10">
        <f t="shared" si="0"/>
        <v>1365</v>
      </c>
    </row>
    <row r="20" spans="1:6" ht="12.75" customHeight="1">
      <c r="A20" s="8">
        <v>16</v>
      </c>
      <c r="B20" s="9" t="s">
        <v>615</v>
      </c>
      <c r="C20" s="9">
        <v>47</v>
      </c>
      <c r="D20" s="9">
        <v>11</v>
      </c>
      <c r="E20" s="9">
        <v>28</v>
      </c>
      <c r="F20" s="10">
        <f t="shared" si="0"/>
        <v>86</v>
      </c>
    </row>
    <row r="21" spans="1:6" ht="12.75" customHeight="1">
      <c r="A21" s="8">
        <v>17</v>
      </c>
      <c r="B21" s="9" t="s">
        <v>644</v>
      </c>
      <c r="C21" s="9">
        <v>29</v>
      </c>
      <c r="D21" s="9">
        <v>24</v>
      </c>
      <c r="E21" s="9">
        <v>183</v>
      </c>
      <c r="F21" s="10">
        <f t="shared" si="0"/>
        <v>236</v>
      </c>
    </row>
    <row r="22" spans="1:6" ht="12.75" customHeight="1">
      <c r="A22" s="8">
        <v>18</v>
      </c>
      <c r="B22" s="9" t="s">
        <v>645</v>
      </c>
      <c r="C22" s="9">
        <v>9</v>
      </c>
      <c r="D22" s="9">
        <v>2</v>
      </c>
      <c r="E22" s="9">
        <v>3</v>
      </c>
      <c r="F22" s="10">
        <f t="shared" si="0"/>
        <v>14</v>
      </c>
    </row>
    <row r="23" spans="1:6" ht="12.75" customHeight="1">
      <c r="A23" s="8">
        <v>19</v>
      </c>
      <c r="B23" s="9" t="s">
        <v>646</v>
      </c>
      <c r="C23" s="9">
        <v>13</v>
      </c>
      <c r="D23" s="9">
        <v>8</v>
      </c>
      <c r="E23" s="9">
        <v>47</v>
      </c>
      <c r="F23" s="10">
        <f t="shared" si="0"/>
        <v>68</v>
      </c>
    </row>
    <row r="24" spans="1:6" ht="12.75" customHeight="1">
      <c r="A24" s="8">
        <v>20</v>
      </c>
      <c r="B24" s="9" t="s">
        <v>647</v>
      </c>
      <c r="C24" s="9">
        <v>24</v>
      </c>
      <c r="D24" s="9">
        <v>3</v>
      </c>
      <c r="E24" s="9">
        <v>23</v>
      </c>
      <c r="F24" s="10">
        <f t="shared" si="0"/>
        <v>50</v>
      </c>
    </row>
    <row r="25" spans="1:6" ht="12.75" customHeight="1">
      <c r="A25" s="8">
        <v>21</v>
      </c>
      <c r="B25" s="9" t="s">
        <v>648</v>
      </c>
      <c r="C25" s="9">
        <v>76</v>
      </c>
      <c r="D25" s="9">
        <v>9</v>
      </c>
      <c r="E25" s="9">
        <v>73</v>
      </c>
      <c r="F25" s="10">
        <f t="shared" si="0"/>
        <v>158</v>
      </c>
    </row>
    <row r="26" spans="1:6" ht="12.75" customHeight="1">
      <c r="A26" s="8">
        <v>22</v>
      </c>
      <c r="B26" s="9" t="s">
        <v>649</v>
      </c>
      <c r="C26" s="9">
        <v>19</v>
      </c>
      <c r="D26" s="9">
        <v>8</v>
      </c>
      <c r="E26" s="9">
        <v>59</v>
      </c>
      <c r="F26" s="10">
        <f t="shared" si="0"/>
        <v>86</v>
      </c>
    </row>
    <row r="27" spans="1:6" ht="12.75" customHeight="1">
      <c r="A27" s="8">
        <v>23</v>
      </c>
      <c r="B27" s="9" t="s">
        <v>650</v>
      </c>
      <c r="C27" s="9">
        <v>2</v>
      </c>
      <c r="D27" s="9">
        <v>0</v>
      </c>
      <c r="E27" s="9">
        <v>8</v>
      </c>
      <c r="F27" s="10">
        <f t="shared" si="0"/>
        <v>10</v>
      </c>
    </row>
    <row r="28" spans="1:6" ht="12.75" customHeight="1">
      <c r="A28" s="8">
        <v>24</v>
      </c>
      <c r="B28" s="9" t="s">
        <v>651</v>
      </c>
      <c r="C28" s="9">
        <v>8</v>
      </c>
      <c r="D28" s="9">
        <v>4</v>
      </c>
      <c r="E28" s="9">
        <v>36</v>
      </c>
      <c r="F28" s="10">
        <f t="shared" si="0"/>
        <v>48</v>
      </c>
    </row>
    <row r="29" spans="1:6" ht="12.75" customHeight="1">
      <c r="A29" s="8">
        <v>25</v>
      </c>
      <c r="B29" s="9" t="s">
        <v>652</v>
      </c>
      <c r="C29" s="9">
        <v>27</v>
      </c>
      <c r="D29" s="9">
        <v>24</v>
      </c>
      <c r="E29" s="9">
        <v>120</v>
      </c>
      <c r="F29" s="10">
        <f t="shared" si="0"/>
        <v>171</v>
      </c>
    </row>
    <row r="30" spans="1:6" ht="12.75" customHeight="1">
      <c r="A30" s="8">
        <v>26</v>
      </c>
      <c r="B30" s="9" t="s">
        <v>653</v>
      </c>
      <c r="C30" s="9">
        <v>4</v>
      </c>
      <c r="D30" s="9">
        <v>5</v>
      </c>
      <c r="E30" s="9">
        <v>18</v>
      </c>
      <c r="F30" s="10">
        <f t="shared" si="0"/>
        <v>27</v>
      </c>
    </row>
    <row r="31" spans="1:6" ht="12.75" customHeight="1">
      <c r="A31" s="8">
        <v>27</v>
      </c>
      <c r="B31" s="9" t="s">
        <v>616</v>
      </c>
      <c r="C31" s="9">
        <v>1</v>
      </c>
      <c r="D31" s="9">
        <v>2</v>
      </c>
      <c r="E31" s="9">
        <v>16</v>
      </c>
      <c r="F31" s="10">
        <f t="shared" si="0"/>
        <v>19</v>
      </c>
    </row>
    <row r="32" spans="1:6" ht="12.75" customHeight="1">
      <c r="A32" s="8">
        <v>28</v>
      </c>
      <c r="B32" s="9" t="s">
        <v>617</v>
      </c>
      <c r="C32" s="9">
        <v>2</v>
      </c>
      <c r="D32" s="9">
        <v>3</v>
      </c>
      <c r="E32" s="9">
        <v>8</v>
      </c>
      <c r="F32" s="10">
        <f t="shared" si="0"/>
        <v>13</v>
      </c>
    </row>
    <row r="33" spans="1:6" ht="12.75" customHeight="1">
      <c r="A33" s="8">
        <v>29</v>
      </c>
      <c r="B33" s="9" t="s">
        <v>618</v>
      </c>
      <c r="C33" s="9">
        <v>0</v>
      </c>
      <c r="D33" s="9">
        <v>1</v>
      </c>
      <c r="E33" s="9">
        <v>10</v>
      </c>
      <c r="F33" s="10">
        <f t="shared" si="0"/>
        <v>11</v>
      </c>
    </row>
    <row r="34" spans="1:6" ht="12.75" customHeight="1">
      <c r="A34" s="11">
        <v>30</v>
      </c>
      <c r="B34" s="12" t="s">
        <v>619</v>
      </c>
      <c r="C34" s="12">
        <v>11</v>
      </c>
      <c r="D34" s="12">
        <v>3</v>
      </c>
      <c r="E34" s="12">
        <v>11</v>
      </c>
      <c r="F34" s="13">
        <f t="shared" si="0"/>
        <v>25</v>
      </c>
    </row>
    <row r="35" spans="1:6" ht="12.75" customHeight="1">
      <c r="A35" s="233" t="s">
        <v>625</v>
      </c>
      <c r="B35" s="234"/>
      <c r="C35" s="144">
        <f>SUM(C5:C34)</f>
        <v>8905</v>
      </c>
      <c r="D35" s="144">
        <f>SUM(D5:D34)</f>
        <v>878</v>
      </c>
      <c r="E35" s="144">
        <f>SUM(E5:E34)</f>
        <v>4284</v>
      </c>
      <c r="F35" s="145">
        <f>SUM(F5:F34)</f>
        <v>14067</v>
      </c>
    </row>
    <row r="36" spans="1:6" ht="12.75" customHeight="1">
      <c r="A36" s="245" t="s">
        <v>629</v>
      </c>
      <c r="B36" s="246"/>
      <c r="C36" s="155">
        <f>C35/$F$35*100</f>
        <v>63.304187104570985</v>
      </c>
      <c r="D36" s="155">
        <f>D35/$F$35*100</f>
        <v>6.241558256913343</v>
      </c>
      <c r="E36" s="155">
        <f>E35/$F$35*100</f>
        <v>30.45425463851568</v>
      </c>
      <c r="F36" s="157">
        <f>F35/$F$35*100</f>
        <v>100</v>
      </c>
    </row>
    <row r="37" ht="12.75" customHeight="1"/>
  </sheetData>
  <mergeCells count="8">
    <mergeCell ref="A35:B35"/>
    <mergeCell ref="A3:A4"/>
    <mergeCell ref="B3:B4"/>
    <mergeCell ref="A36:B36"/>
    <mergeCell ref="F3:F4"/>
    <mergeCell ref="C3:C4"/>
    <mergeCell ref="D3:D4"/>
    <mergeCell ref="E3:E4"/>
  </mergeCells>
  <printOptions/>
  <pageMargins left="0.71" right="0.39" top="0.59" bottom="0.59" header="0.32" footer="0.38"/>
  <pageSetup fitToHeight="1" fitToWidth="1" horizontalDpi="600" verticalDpi="600" orientation="portrait" paperSize="11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8" width="6.28125" style="4" customWidth="1"/>
    <col min="9" max="16384" width="9.140625" style="4" customWidth="1"/>
  </cols>
  <sheetData>
    <row r="1" spans="1:2" ht="12.75" customHeight="1">
      <c r="A1" s="1" t="s">
        <v>660</v>
      </c>
      <c r="B1" s="1" t="s">
        <v>666</v>
      </c>
    </row>
    <row r="2" spans="1:2" ht="12.75" customHeight="1">
      <c r="A2" s="1"/>
      <c r="B2" s="1" t="s">
        <v>669</v>
      </c>
    </row>
    <row r="3" ht="3.75" customHeight="1">
      <c r="A3" s="3"/>
    </row>
    <row r="4" spans="1:8" ht="12.75" customHeight="1">
      <c r="A4" s="179" t="s">
        <v>621</v>
      </c>
      <c r="B4" s="181" t="s">
        <v>620</v>
      </c>
      <c r="C4" s="173" t="s">
        <v>626</v>
      </c>
      <c r="D4" s="173" t="s">
        <v>628</v>
      </c>
      <c r="E4" s="173" t="s">
        <v>627</v>
      </c>
      <c r="F4" s="173" t="s">
        <v>152</v>
      </c>
      <c r="G4" s="173" t="s">
        <v>630</v>
      </c>
      <c r="H4" s="175" t="s">
        <v>625</v>
      </c>
    </row>
    <row r="5" spans="1:8" ht="12.75" customHeight="1">
      <c r="A5" s="180"/>
      <c r="B5" s="182"/>
      <c r="C5" s="174"/>
      <c r="D5" s="174"/>
      <c r="E5" s="174"/>
      <c r="F5" s="174"/>
      <c r="G5" s="174"/>
      <c r="H5" s="176"/>
    </row>
    <row r="6" spans="1:8" ht="12.75" customHeight="1">
      <c r="A6" s="5">
        <v>1</v>
      </c>
      <c r="B6" s="6" t="s">
        <v>635</v>
      </c>
      <c r="C6" s="6">
        <v>56</v>
      </c>
      <c r="D6" s="6">
        <v>3</v>
      </c>
      <c r="E6" s="6">
        <v>4</v>
      </c>
      <c r="F6" s="6">
        <v>42</v>
      </c>
      <c r="G6" s="6">
        <v>4</v>
      </c>
      <c r="H6" s="7">
        <f aca="true" t="shared" si="0" ref="H6:H35">SUM(C6:G6)</f>
        <v>109</v>
      </c>
    </row>
    <row r="7" spans="1:8" ht="12.75" customHeight="1">
      <c r="A7" s="8">
        <v>2</v>
      </c>
      <c r="B7" s="9" t="s">
        <v>636</v>
      </c>
      <c r="C7" s="9">
        <v>35</v>
      </c>
      <c r="D7" s="9">
        <v>3</v>
      </c>
      <c r="E7" s="9">
        <v>133</v>
      </c>
      <c r="F7" s="9">
        <v>165</v>
      </c>
      <c r="G7" s="9">
        <v>11</v>
      </c>
      <c r="H7" s="10">
        <f t="shared" si="0"/>
        <v>347</v>
      </c>
    </row>
    <row r="8" spans="1:8" ht="12.75" customHeight="1">
      <c r="A8" s="8">
        <v>3</v>
      </c>
      <c r="B8" s="9" t="s">
        <v>637</v>
      </c>
      <c r="C8" s="9">
        <v>37</v>
      </c>
      <c r="D8" s="9">
        <v>6</v>
      </c>
      <c r="E8" s="9">
        <v>7</v>
      </c>
      <c r="F8" s="9">
        <v>88</v>
      </c>
      <c r="G8" s="9">
        <v>5</v>
      </c>
      <c r="H8" s="10">
        <f t="shared" si="0"/>
        <v>143</v>
      </c>
    </row>
    <row r="9" spans="1:8" ht="12.75" customHeight="1">
      <c r="A9" s="8">
        <v>4</v>
      </c>
      <c r="B9" s="9" t="s">
        <v>609</v>
      </c>
      <c r="C9" s="9">
        <v>13</v>
      </c>
      <c r="D9" s="9">
        <v>0</v>
      </c>
      <c r="E9" s="9">
        <v>22</v>
      </c>
      <c r="F9" s="9">
        <v>104</v>
      </c>
      <c r="G9" s="9">
        <v>3</v>
      </c>
      <c r="H9" s="10">
        <f t="shared" si="0"/>
        <v>142</v>
      </c>
    </row>
    <row r="10" spans="1:8" ht="12.75" customHeight="1">
      <c r="A10" s="8">
        <v>5</v>
      </c>
      <c r="B10" s="9" t="s">
        <v>610</v>
      </c>
      <c r="C10" s="9">
        <v>13</v>
      </c>
      <c r="D10" s="9">
        <v>0</v>
      </c>
      <c r="E10" s="9">
        <v>18</v>
      </c>
      <c r="F10" s="9">
        <v>49</v>
      </c>
      <c r="G10" s="9">
        <v>3</v>
      </c>
      <c r="H10" s="10">
        <f t="shared" si="0"/>
        <v>83</v>
      </c>
    </row>
    <row r="11" spans="1:8" ht="12.75" customHeight="1">
      <c r="A11" s="8">
        <v>6</v>
      </c>
      <c r="B11" s="9" t="s">
        <v>638</v>
      </c>
      <c r="C11" s="9">
        <v>16</v>
      </c>
      <c r="D11" s="9">
        <v>2</v>
      </c>
      <c r="E11" s="9">
        <v>25</v>
      </c>
      <c r="F11" s="9">
        <v>42</v>
      </c>
      <c r="G11" s="9">
        <v>2</v>
      </c>
      <c r="H11" s="10">
        <f t="shared" si="0"/>
        <v>87</v>
      </c>
    </row>
    <row r="12" spans="1:8" ht="12.75" customHeight="1">
      <c r="A12" s="8">
        <v>7</v>
      </c>
      <c r="B12" s="9" t="s">
        <v>611</v>
      </c>
      <c r="C12" s="9">
        <v>8</v>
      </c>
      <c r="D12" s="9">
        <v>1</v>
      </c>
      <c r="E12" s="9">
        <v>2</v>
      </c>
      <c r="F12" s="9">
        <v>14</v>
      </c>
      <c r="G12" s="9">
        <v>6</v>
      </c>
      <c r="H12" s="10">
        <f t="shared" si="0"/>
        <v>31</v>
      </c>
    </row>
    <row r="13" spans="1:8" ht="12.75" customHeight="1">
      <c r="A13" s="8">
        <v>8</v>
      </c>
      <c r="B13" s="9" t="s">
        <v>612</v>
      </c>
      <c r="C13" s="9">
        <v>12</v>
      </c>
      <c r="D13" s="9">
        <v>7</v>
      </c>
      <c r="E13" s="9">
        <v>36</v>
      </c>
      <c r="F13" s="9">
        <v>85</v>
      </c>
      <c r="G13" s="9">
        <v>1</v>
      </c>
      <c r="H13" s="10">
        <f t="shared" si="0"/>
        <v>141</v>
      </c>
    </row>
    <row r="14" spans="1:8" ht="12.75" customHeight="1">
      <c r="A14" s="8">
        <v>9</v>
      </c>
      <c r="B14" s="9" t="s">
        <v>639</v>
      </c>
      <c r="C14" s="9">
        <v>3</v>
      </c>
      <c r="D14" s="9">
        <v>0</v>
      </c>
      <c r="E14" s="9">
        <v>3</v>
      </c>
      <c r="F14" s="9">
        <v>6</v>
      </c>
      <c r="G14" s="9">
        <v>2</v>
      </c>
      <c r="H14" s="10">
        <f t="shared" si="0"/>
        <v>14</v>
      </c>
    </row>
    <row r="15" spans="1:8" ht="12.75" customHeight="1">
      <c r="A15" s="8">
        <v>10</v>
      </c>
      <c r="B15" s="9" t="s">
        <v>613</v>
      </c>
      <c r="C15" s="9">
        <v>11</v>
      </c>
      <c r="D15" s="9">
        <v>27</v>
      </c>
      <c r="E15" s="9">
        <v>18</v>
      </c>
      <c r="F15" s="9">
        <v>13</v>
      </c>
      <c r="G15" s="9">
        <v>0</v>
      </c>
      <c r="H15" s="10">
        <f t="shared" si="0"/>
        <v>69</v>
      </c>
    </row>
    <row r="16" spans="1:8" ht="12.75" customHeight="1">
      <c r="A16" s="8">
        <v>11</v>
      </c>
      <c r="B16" s="9" t="s">
        <v>640</v>
      </c>
      <c r="C16" s="9">
        <v>66</v>
      </c>
      <c r="D16" s="9">
        <v>58</v>
      </c>
      <c r="E16" s="9">
        <v>291</v>
      </c>
      <c r="F16" s="9">
        <v>153</v>
      </c>
      <c r="G16" s="9">
        <v>7</v>
      </c>
      <c r="H16" s="10">
        <f t="shared" si="0"/>
        <v>575</v>
      </c>
    </row>
    <row r="17" spans="1:8" ht="12.75" customHeight="1">
      <c r="A17" s="8">
        <v>12</v>
      </c>
      <c r="B17" s="9" t="s">
        <v>641</v>
      </c>
      <c r="C17" s="9">
        <v>61</v>
      </c>
      <c r="D17" s="9">
        <v>34</v>
      </c>
      <c r="E17" s="9">
        <v>166</v>
      </c>
      <c r="F17" s="9">
        <v>90</v>
      </c>
      <c r="G17" s="9">
        <v>3</v>
      </c>
      <c r="H17" s="10">
        <f t="shared" si="0"/>
        <v>354</v>
      </c>
    </row>
    <row r="18" spans="1:8" ht="12.75" customHeight="1">
      <c r="A18" s="8">
        <v>13</v>
      </c>
      <c r="B18" s="9" t="s">
        <v>642</v>
      </c>
      <c r="C18" s="9">
        <v>15</v>
      </c>
      <c r="D18" s="9">
        <v>5</v>
      </c>
      <c r="E18" s="9">
        <v>9</v>
      </c>
      <c r="F18" s="9">
        <v>4</v>
      </c>
      <c r="G18" s="9">
        <v>0</v>
      </c>
      <c r="H18" s="10">
        <f t="shared" si="0"/>
        <v>33</v>
      </c>
    </row>
    <row r="19" spans="1:8" ht="12.75" customHeight="1">
      <c r="A19" s="8">
        <v>14</v>
      </c>
      <c r="B19" s="9" t="s">
        <v>643</v>
      </c>
      <c r="C19" s="9">
        <v>82</v>
      </c>
      <c r="D19" s="9">
        <v>30</v>
      </c>
      <c r="E19" s="9">
        <v>294</v>
      </c>
      <c r="F19" s="9">
        <v>419</v>
      </c>
      <c r="G19" s="9">
        <v>12</v>
      </c>
      <c r="H19" s="10">
        <f t="shared" si="0"/>
        <v>837</v>
      </c>
    </row>
    <row r="20" spans="1:8" ht="12.75" customHeight="1">
      <c r="A20" s="8">
        <v>15</v>
      </c>
      <c r="B20" s="9" t="s">
        <v>614</v>
      </c>
      <c r="C20" s="9">
        <v>17</v>
      </c>
      <c r="D20" s="9">
        <v>20</v>
      </c>
      <c r="E20" s="9">
        <v>66</v>
      </c>
      <c r="F20" s="9">
        <v>73</v>
      </c>
      <c r="G20" s="9">
        <v>7</v>
      </c>
      <c r="H20" s="10">
        <f t="shared" si="0"/>
        <v>183</v>
      </c>
    </row>
    <row r="21" spans="1:8" ht="12.75" customHeight="1">
      <c r="A21" s="8">
        <v>16</v>
      </c>
      <c r="B21" s="9" t="s">
        <v>615</v>
      </c>
      <c r="C21" s="9">
        <v>3</v>
      </c>
      <c r="D21" s="9">
        <v>0</v>
      </c>
      <c r="E21" s="9">
        <v>1</v>
      </c>
      <c r="F21" s="9">
        <v>4</v>
      </c>
      <c r="G21" s="9">
        <v>2</v>
      </c>
      <c r="H21" s="10">
        <f t="shared" si="0"/>
        <v>10</v>
      </c>
    </row>
    <row r="22" spans="1:8" ht="12.75" customHeight="1">
      <c r="A22" s="8">
        <v>17</v>
      </c>
      <c r="B22" s="9" t="s">
        <v>644</v>
      </c>
      <c r="C22" s="9">
        <v>12</v>
      </c>
      <c r="D22" s="9">
        <v>11</v>
      </c>
      <c r="E22" s="9">
        <v>44</v>
      </c>
      <c r="F22" s="9">
        <v>128</v>
      </c>
      <c r="G22" s="9">
        <v>10</v>
      </c>
      <c r="H22" s="10">
        <f t="shared" si="0"/>
        <v>205</v>
      </c>
    </row>
    <row r="23" spans="1:8" ht="12.75" customHeight="1">
      <c r="A23" s="8">
        <v>18</v>
      </c>
      <c r="B23" s="9" t="s">
        <v>645</v>
      </c>
      <c r="C23" s="9">
        <v>4</v>
      </c>
      <c r="D23" s="9">
        <v>0</v>
      </c>
      <c r="E23" s="9">
        <v>5</v>
      </c>
      <c r="F23" s="9">
        <v>4</v>
      </c>
      <c r="G23" s="9">
        <v>2</v>
      </c>
      <c r="H23" s="10">
        <f t="shared" si="0"/>
        <v>15</v>
      </c>
    </row>
    <row r="24" spans="1:8" ht="12.75" customHeight="1">
      <c r="A24" s="8">
        <v>19</v>
      </c>
      <c r="B24" s="9" t="s">
        <v>646</v>
      </c>
      <c r="C24" s="9">
        <v>6</v>
      </c>
      <c r="D24" s="9">
        <v>0</v>
      </c>
      <c r="E24" s="9">
        <v>8</v>
      </c>
      <c r="F24" s="9">
        <v>36</v>
      </c>
      <c r="G24" s="9">
        <v>3</v>
      </c>
      <c r="H24" s="10">
        <f t="shared" si="0"/>
        <v>53</v>
      </c>
    </row>
    <row r="25" spans="1:8" ht="12.75" customHeight="1">
      <c r="A25" s="8">
        <v>20</v>
      </c>
      <c r="B25" s="9" t="s">
        <v>647</v>
      </c>
      <c r="C25" s="9">
        <v>7</v>
      </c>
      <c r="D25" s="9">
        <v>0</v>
      </c>
      <c r="E25" s="9">
        <v>7</v>
      </c>
      <c r="F25" s="9">
        <v>20</v>
      </c>
      <c r="G25" s="9">
        <v>1</v>
      </c>
      <c r="H25" s="10">
        <f t="shared" si="0"/>
        <v>35</v>
      </c>
    </row>
    <row r="26" spans="1:8" ht="12.75" customHeight="1">
      <c r="A26" s="8">
        <v>21</v>
      </c>
      <c r="B26" s="9" t="s">
        <v>648</v>
      </c>
      <c r="C26" s="9">
        <v>34</v>
      </c>
      <c r="D26" s="9">
        <v>6</v>
      </c>
      <c r="E26" s="9">
        <v>35</v>
      </c>
      <c r="F26" s="9">
        <v>26</v>
      </c>
      <c r="G26" s="9">
        <v>2</v>
      </c>
      <c r="H26" s="10">
        <f t="shared" si="0"/>
        <v>103</v>
      </c>
    </row>
    <row r="27" spans="1:8" ht="12.75" customHeight="1">
      <c r="A27" s="8">
        <v>22</v>
      </c>
      <c r="B27" s="9" t="s">
        <v>649</v>
      </c>
      <c r="C27" s="9">
        <v>9</v>
      </c>
      <c r="D27" s="9">
        <v>1</v>
      </c>
      <c r="E27" s="9">
        <v>14</v>
      </c>
      <c r="F27" s="9">
        <v>29</v>
      </c>
      <c r="G27" s="9">
        <v>2</v>
      </c>
      <c r="H27" s="10">
        <f t="shared" si="0"/>
        <v>55</v>
      </c>
    </row>
    <row r="28" spans="1:8" ht="12.75" customHeight="1">
      <c r="A28" s="8">
        <v>23</v>
      </c>
      <c r="B28" s="9" t="s">
        <v>650</v>
      </c>
      <c r="C28" s="9">
        <v>2</v>
      </c>
      <c r="D28" s="9">
        <v>0</v>
      </c>
      <c r="E28" s="9">
        <v>0</v>
      </c>
      <c r="F28" s="9">
        <v>8</v>
      </c>
      <c r="G28" s="9">
        <v>1</v>
      </c>
      <c r="H28" s="10">
        <f t="shared" si="0"/>
        <v>11</v>
      </c>
    </row>
    <row r="29" spans="1:8" ht="12.75" customHeight="1">
      <c r="A29" s="8">
        <v>24</v>
      </c>
      <c r="B29" s="9" t="s">
        <v>651</v>
      </c>
      <c r="C29" s="9">
        <v>6</v>
      </c>
      <c r="D29" s="9">
        <v>4</v>
      </c>
      <c r="E29" s="9">
        <v>6</v>
      </c>
      <c r="F29" s="9">
        <v>26</v>
      </c>
      <c r="G29" s="9">
        <v>5</v>
      </c>
      <c r="H29" s="10">
        <f t="shared" si="0"/>
        <v>47</v>
      </c>
    </row>
    <row r="30" spans="1:8" ht="12.75" customHeight="1">
      <c r="A30" s="8">
        <v>25</v>
      </c>
      <c r="B30" s="9" t="s">
        <v>652</v>
      </c>
      <c r="C30" s="9">
        <v>28</v>
      </c>
      <c r="D30" s="9">
        <v>17</v>
      </c>
      <c r="E30" s="9">
        <v>40</v>
      </c>
      <c r="F30" s="9">
        <v>124</v>
      </c>
      <c r="G30" s="9">
        <v>10</v>
      </c>
      <c r="H30" s="10">
        <f t="shared" si="0"/>
        <v>219</v>
      </c>
    </row>
    <row r="31" spans="1:8" ht="12.75" customHeight="1">
      <c r="A31" s="8">
        <v>26</v>
      </c>
      <c r="B31" s="9" t="s">
        <v>653</v>
      </c>
      <c r="C31" s="9">
        <v>7</v>
      </c>
      <c r="D31" s="9">
        <v>3</v>
      </c>
      <c r="E31" s="9">
        <v>7</v>
      </c>
      <c r="F31" s="9">
        <v>23</v>
      </c>
      <c r="G31" s="9">
        <v>2</v>
      </c>
      <c r="H31" s="10">
        <f t="shared" si="0"/>
        <v>42</v>
      </c>
    </row>
    <row r="32" spans="1:8" ht="12.75" customHeight="1">
      <c r="A32" s="8">
        <v>27</v>
      </c>
      <c r="B32" s="9" t="s">
        <v>616</v>
      </c>
      <c r="C32" s="9">
        <v>2</v>
      </c>
      <c r="D32" s="9">
        <v>1</v>
      </c>
      <c r="E32" s="9">
        <v>0</v>
      </c>
      <c r="F32" s="9">
        <v>15</v>
      </c>
      <c r="G32" s="9">
        <v>1</v>
      </c>
      <c r="H32" s="10">
        <f t="shared" si="0"/>
        <v>19</v>
      </c>
    </row>
    <row r="33" spans="1:8" ht="12.75" customHeight="1">
      <c r="A33" s="8">
        <v>28</v>
      </c>
      <c r="B33" s="9" t="s">
        <v>617</v>
      </c>
      <c r="C33" s="9">
        <v>4</v>
      </c>
      <c r="D33" s="9">
        <v>1</v>
      </c>
      <c r="E33" s="9">
        <v>2</v>
      </c>
      <c r="F33" s="9">
        <v>6</v>
      </c>
      <c r="G33" s="9">
        <v>0</v>
      </c>
      <c r="H33" s="10">
        <f t="shared" si="0"/>
        <v>13</v>
      </c>
    </row>
    <row r="34" spans="1:8" ht="12.75" customHeight="1">
      <c r="A34" s="8">
        <v>29</v>
      </c>
      <c r="B34" s="9" t="s">
        <v>618</v>
      </c>
      <c r="C34" s="9">
        <v>4</v>
      </c>
      <c r="D34" s="9">
        <v>2</v>
      </c>
      <c r="E34" s="9">
        <v>3</v>
      </c>
      <c r="F34" s="9">
        <v>9</v>
      </c>
      <c r="G34" s="9">
        <v>1</v>
      </c>
      <c r="H34" s="10">
        <f t="shared" si="0"/>
        <v>19</v>
      </c>
    </row>
    <row r="35" spans="1:8" ht="12.75" customHeight="1">
      <c r="A35" s="11">
        <v>30</v>
      </c>
      <c r="B35" s="12" t="s">
        <v>619</v>
      </c>
      <c r="C35" s="12">
        <v>2</v>
      </c>
      <c r="D35" s="12">
        <v>0</v>
      </c>
      <c r="E35" s="12">
        <v>0</v>
      </c>
      <c r="F35" s="12">
        <v>6</v>
      </c>
      <c r="G35" s="12">
        <v>1</v>
      </c>
      <c r="H35" s="13">
        <f t="shared" si="0"/>
        <v>9</v>
      </c>
    </row>
    <row r="36" spans="1:8" ht="12.75" customHeight="1">
      <c r="A36" s="177" t="s">
        <v>625</v>
      </c>
      <c r="B36" s="178"/>
      <c r="C36" s="14">
        <f aca="true" t="shared" si="1" ref="C36:H36">SUM(C6:C35)</f>
        <v>575</v>
      </c>
      <c r="D36" s="14">
        <f t="shared" si="1"/>
        <v>242</v>
      </c>
      <c r="E36" s="14">
        <f t="shared" si="1"/>
        <v>1266</v>
      </c>
      <c r="F36" s="14">
        <f t="shared" si="1"/>
        <v>1811</v>
      </c>
      <c r="G36" s="14">
        <f t="shared" si="1"/>
        <v>109</v>
      </c>
      <c r="H36" s="15">
        <f t="shared" si="1"/>
        <v>4003</v>
      </c>
    </row>
    <row r="37" spans="1:8" ht="12.75" customHeight="1">
      <c r="A37" s="177" t="s">
        <v>629</v>
      </c>
      <c r="B37" s="178"/>
      <c r="C37" s="16">
        <f aca="true" t="shared" si="2" ref="C37:H37">C36/$H$36*100</f>
        <v>14.364226829877591</v>
      </c>
      <c r="D37" s="16">
        <f t="shared" si="2"/>
        <v>6.045465900574569</v>
      </c>
      <c r="E37" s="16">
        <f t="shared" si="2"/>
        <v>31.626280289782667</v>
      </c>
      <c r="F37" s="16">
        <f t="shared" si="2"/>
        <v>45.24106919810143</v>
      </c>
      <c r="G37" s="16">
        <f t="shared" si="2"/>
        <v>2.7229577816637525</v>
      </c>
      <c r="H37" s="17">
        <f t="shared" si="2"/>
        <v>100</v>
      </c>
    </row>
    <row r="38" ht="3.75" customHeight="1"/>
    <row r="39" ht="12.75" customHeight="1"/>
    <row r="40" ht="12.75" customHeight="1"/>
    <row r="41" ht="12.75" customHeight="1"/>
    <row r="42" ht="12.75" customHeight="1"/>
  </sheetData>
  <mergeCells count="10">
    <mergeCell ref="F4:F5"/>
    <mergeCell ref="G4:G5"/>
    <mergeCell ref="H4:H5"/>
    <mergeCell ref="A37:B37"/>
    <mergeCell ref="A36:B36"/>
    <mergeCell ref="A4:A5"/>
    <mergeCell ref="B4:B5"/>
    <mergeCell ref="C4:C5"/>
    <mergeCell ref="D4:D5"/>
    <mergeCell ref="E4:E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H27" sqref="H27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5" width="9.7109375" style="4" customWidth="1"/>
    <col min="6" max="6" width="6.7109375" style="4" customWidth="1"/>
    <col min="7" max="16384" width="9.140625" style="4" customWidth="1"/>
  </cols>
  <sheetData>
    <row r="1" spans="1:2" ht="12.75" customHeight="1">
      <c r="A1" s="1" t="s">
        <v>788</v>
      </c>
      <c r="B1" s="1" t="s">
        <v>789</v>
      </c>
    </row>
    <row r="2" ht="3.75" customHeight="1">
      <c r="A2" s="3"/>
    </row>
    <row r="3" spans="1:6" ht="12.75" customHeight="1">
      <c r="A3" s="179" t="s">
        <v>621</v>
      </c>
      <c r="B3" s="181" t="s">
        <v>620</v>
      </c>
      <c r="C3" s="252" t="s">
        <v>790</v>
      </c>
      <c r="D3" s="254" t="s">
        <v>791</v>
      </c>
      <c r="E3" s="173" t="s">
        <v>625</v>
      </c>
      <c r="F3" s="250" t="s">
        <v>688</v>
      </c>
    </row>
    <row r="4" spans="1:6" ht="12.75" customHeight="1">
      <c r="A4" s="180"/>
      <c r="B4" s="182"/>
      <c r="C4" s="253"/>
      <c r="D4" s="255"/>
      <c r="E4" s="256"/>
      <c r="F4" s="251"/>
    </row>
    <row r="5" spans="1:6" ht="12.75" customHeight="1">
      <c r="A5" s="5">
        <v>1</v>
      </c>
      <c r="B5" s="6" t="s">
        <v>635</v>
      </c>
      <c r="C5" s="6">
        <v>95379</v>
      </c>
      <c r="D5" s="6">
        <v>41634</v>
      </c>
      <c r="E5" s="6">
        <f aca="true" t="shared" si="0" ref="E5:E34">C5+D5</f>
        <v>137013</v>
      </c>
      <c r="F5" s="21">
        <v>10.448919170975577</v>
      </c>
    </row>
    <row r="6" spans="1:6" ht="12.75" customHeight="1">
      <c r="A6" s="8">
        <v>2</v>
      </c>
      <c r="B6" s="9" t="s">
        <v>636</v>
      </c>
      <c r="C6" s="9">
        <v>15613</v>
      </c>
      <c r="D6" s="9">
        <v>47068</v>
      </c>
      <c r="E6" s="9">
        <f t="shared" si="0"/>
        <v>62681</v>
      </c>
      <c r="F6" s="23">
        <v>1.6662793743299278</v>
      </c>
    </row>
    <row r="7" spans="1:6" ht="12.75" customHeight="1">
      <c r="A7" s="8">
        <v>3</v>
      </c>
      <c r="B7" s="9" t="s">
        <v>637</v>
      </c>
      <c r="C7" s="9">
        <v>8573</v>
      </c>
      <c r="D7" s="9">
        <v>25182</v>
      </c>
      <c r="E7" s="9">
        <f t="shared" si="0"/>
        <v>33755</v>
      </c>
      <c r="F7" s="23">
        <v>2.4230706426279367</v>
      </c>
    </row>
    <row r="8" spans="1:6" ht="12.75" customHeight="1">
      <c r="A8" s="8">
        <v>4</v>
      </c>
      <c r="B8" s="9" t="s">
        <v>609</v>
      </c>
      <c r="C8" s="9">
        <v>5136</v>
      </c>
      <c r="D8" s="9">
        <v>12903</v>
      </c>
      <c r="E8" s="9">
        <f t="shared" si="0"/>
        <v>18039</v>
      </c>
      <c r="F8" s="23">
        <v>1.3873397099495617</v>
      </c>
    </row>
    <row r="9" spans="1:6" ht="12.75" customHeight="1">
      <c r="A9" s="8">
        <v>5</v>
      </c>
      <c r="B9" s="9" t="s">
        <v>610</v>
      </c>
      <c r="C9" s="9">
        <v>8867</v>
      </c>
      <c r="D9" s="9">
        <v>16946</v>
      </c>
      <c r="E9" s="9">
        <f t="shared" si="0"/>
        <v>25813</v>
      </c>
      <c r="F9" s="23">
        <v>3.286647791454942</v>
      </c>
    </row>
    <row r="10" spans="1:6" ht="12.75" customHeight="1">
      <c r="A10" s="8">
        <v>6</v>
      </c>
      <c r="B10" s="9" t="s">
        <v>638</v>
      </c>
      <c r="C10" s="9">
        <v>13440</v>
      </c>
      <c r="D10" s="9">
        <v>21419</v>
      </c>
      <c r="E10" s="9">
        <f t="shared" si="0"/>
        <v>34859</v>
      </c>
      <c r="F10" s="23">
        <v>1.5247424336132342</v>
      </c>
    </row>
    <row r="11" spans="1:6" ht="12.75" customHeight="1">
      <c r="A11" s="8">
        <v>7</v>
      </c>
      <c r="B11" s="9" t="s">
        <v>611</v>
      </c>
      <c r="C11" s="9">
        <v>2208</v>
      </c>
      <c r="D11" s="9">
        <v>4899</v>
      </c>
      <c r="E11" s="9">
        <f t="shared" si="0"/>
        <v>7107</v>
      </c>
      <c r="F11" s="23">
        <v>1.4212125930358601</v>
      </c>
    </row>
    <row r="12" spans="1:6" ht="12.75" customHeight="1">
      <c r="A12" s="8">
        <v>8</v>
      </c>
      <c r="B12" s="9" t="s">
        <v>612</v>
      </c>
      <c r="C12" s="9">
        <v>26969</v>
      </c>
      <c r="D12" s="9">
        <v>24920</v>
      </c>
      <c r="E12" s="9">
        <f t="shared" si="0"/>
        <v>51889</v>
      </c>
      <c r="F12" s="23">
        <v>2.2980209571982515</v>
      </c>
    </row>
    <row r="13" spans="1:6" ht="12.75" customHeight="1">
      <c r="A13" s="8">
        <v>9</v>
      </c>
      <c r="B13" s="9" t="s">
        <v>639</v>
      </c>
      <c r="C13" s="9">
        <v>873</v>
      </c>
      <c r="D13" s="9">
        <v>2321</v>
      </c>
      <c r="E13" s="9">
        <f t="shared" si="0"/>
        <v>3194</v>
      </c>
      <c r="F13" s="23">
        <v>1.2415088202439353</v>
      </c>
    </row>
    <row r="14" spans="1:6" ht="12.75" customHeight="1">
      <c r="A14" s="8">
        <v>10</v>
      </c>
      <c r="B14" s="9" t="s">
        <v>613</v>
      </c>
      <c r="C14" s="9">
        <v>14955</v>
      </c>
      <c r="D14" s="9">
        <v>15487</v>
      </c>
      <c r="E14" s="9">
        <f t="shared" si="0"/>
        <v>30442</v>
      </c>
      <c r="F14" s="23">
        <v>1.3337631251832158</v>
      </c>
    </row>
    <row r="15" spans="1:6" ht="12.75" customHeight="1">
      <c r="A15" s="8">
        <v>11</v>
      </c>
      <c r="B15" s="9" t="s">
        <v>640</v>
      </c>
      <c r="C15" s="9">
        <v>666532</v>
      </c>
      <c r="D15" s="9">
        <v>224958</v>
      </c>
      <c r="E15" s="9">
        <f t="shared" si="0"/>
        <v>891490</v>
      </c>
      <c r="F15" s="23">
        <v>9.370081745401206</v>
      </c>
    </row>
    <row r="16" spans="1:6" ht="12.75" customHeight="1">
      <c r="A16" s="8">
        <v>12</v>
      </c>
      <c r="B16" s="9" t="s">
        <v>641</v>
      </c>
      <c r="C16" s="9">
        <v>340359</v>
      </c>
      <c r="D16" s="9">
        <v>128255</v>
      </c>
      <c r="E16" s="9">
        <f t="shared" si="0"/>
        <v>468614</v>
      </c>
      <c r="F16" s="23">
        <v>5.632396554739929</v>
      </c>
    </row>
    <row r="17" spans="1:6" ht="12.75" customHeight="1">
      <c r="A17" s="8">
        <v>13</v>
      </c>
      <c r="B17" s="9" t="s">
        <v>642</v>
      </c>
      <c r="C17" s="9">
        <v>16778</v>
      </c>
      <c r="D17" s="9">
        <v>15346</v>
      </c>
      <c r="E17" s="9">
        <f t="shared" si="0"/>
        <v>32124</v>
      </c>
      <c r="F17" s="23">
        <v>4.976515820328803</v>
      </c>
    </row>
    <row r="18" spans="1:6" ht="12.75" customHeight="1">
      <c r="A18" s="8">
        <v>14</v>
      </c>
      <c r="B18" s="9" t="s">
        <v>643</v>
      </c>
      <c r="C18" s="9">
        <v>466122</v>
      </c>
      <c r="D18" s="9">
        <v>401145</v>
      </c>
      <c r="E18" s="9">
        <f t="shared" si="0"/>
        <v>867267</v>
      </c>
      <c r="F18" s="23">
        <v>10.41011575494324</v>
      </c>
    </row>
    <row r="19" spans="1:6" ht="12.75" customHeight="1">
      <c r="A19" s="8">
        <v>15</v>
      </c>
      <c r="B19" s="9" t="s">
        <v>614</v>
      </c>
      <c r="C19" s="9">
        <v>150138</v>
      </c>
      <c r="D19" s="9">
        <v>54024</v>
      </c>
      <c r="E19" s="9">
        <f t="shared" si="0"/>
        <v>204162</v>
      </c>
      <c r="F19" s="23">
        <v>9.154876648307598</v>
      </c>
    </row>
    <row r="20" spans="1:6" ht="12.75" customHeight="1">
      <c r="A20" s="8">
        <v>16</v>
      </c>
      <c r="B20" s="9" t="s">
        <v>615</v>
      </c>
      <c r="C20" s="9">
        <v>5735</v>
      </c>
      <c r="D20" s="9">
        <v>3624</v>
      </c>
      <c r="E20" s="9">
        <f t="shared" si="0"/>
        <v>9359</v>
      </c>
      <c r="F20" s="23">
        <v>1.4469486492354573</v>
      </c>
    </row>
    <row r="21" spans="1:6" ht="12.75" customHeight="1">
      <c r="A21" s="8">
        <v>17</v>
      </c>
      <c r="B21" s="9" t="s">
        <v>644</v>
      </c>
      <c r="C21" s="9">
        <v>27526</v>
      </c>
      <c r="D21" s="9">
        <v>70432</v>
      </c>
      <c r="E21" s="9">
        <f t="shared" si="0"/>
        <v>97958</v>
      </c>
      <c r="F21" s="23">
        <v>8.142785662674667</v>
      </c>
    </row>
    <row r="22" spans="1:6" ht="12.75" customHeight="1">
      <c r="A22" s="8">
        <v>18</v>
      </c>
      <c r="B22" s="9" t="s">
        <v>645</v>
      </c>
      <c r="C22" s="9">
        <v>850</v>
      </c>
      <c r="D22" s="9">
        <v>623</v>
      </c>
      <c r="E22" s="9">
        <f t="shared" si="0"/>
        <v>1473</v>
      </c>
      <c r="F22" s="23">
        <v>0.13019619433849822</v>
      </c>
    </row>
    <row r="23" spans="1:6" ht="12.75" customHeight="1">
      <c r="A23" s="8">
        <v>19</v>
      </c>
      <c r="B23" s="9" t="s">
        <v>646</v>
      </c>
      <c r="C23" s="9">
        <v>3488</v>
      </c>
      <c r="D23" s="9">
        <v>9742</v>
      </c>
      <c r="E23" s="9">
        <f t="shared" si="0"/>
        <v>13230</v>
      </c>
      <c r="F23" s="23">
        <v>1.052758431478167</v>
      </c>
    </row>
    <row r="24" spans="1:6" ht="12.75" customHeight="1">
      <c r="A24" s="8">
        <v>20</v>
      </c>
      <c r="B24" s="9" t="s">
        <v>647</v>
      </c>
      <c r="C24" s="9">
        <v>4030</v>
      </c>
      <c r="D24" s="9">
        <v>6579</v>
      </c>
      <c r="E24" s="9">
        <f t="shared" si="0"/>
        <v>10609</v>
      </c>
      <c r="F24" s="23">
        <v>1.8878400019831605</v>
      </c>
    </row>
    <row r="25" spans="1:6" ht="12.75" customHeight="1">
      <c r="A25" s="8">
        <v>21</v>
      </c>
      <c r="B25" s="9" t="s">
        <v>648</v>
      </c>
      <c r="C25" s="9">
        <v>37840</v>
      </c>
      <c r="D25" s="9">
        <v>19729</v>
      </c>
      <c r="E25" s="9">
        <f t="shared" si="0"/>
        <v>57569</v>
      </c>
      <c r="F25" s="23">
        <v>6.880628982988185</v>
      </c>
    </row>
    <row r="26" spans="1:6" ht="12.75" customHeight="1">
      <c r="A26" s="8">
        <v>22</v>
      </c>
      <c r="B26" s="9" t="s">
        <v>649</v>
      </c>
      <c r="C26" s="9">
        <v>5034</v>
      </c>
      <c r="D26" s="9">
        <v>9151</v>
      </c>
      <c r="E26" s="9">
        <f t="shared" si="0"/>
        <v>14185</v>
      </c>
      <c r="F26" s="23">
        <v>1.9870198669188388</v>
      </c>
    </row>
    <row r="27" spans="1:6" ht="12.75" customHeight="1">
      <c r="A27" s="8">
        <v>23</v>
      </c>
      <c r="B27" s="9" t="s">
        <v>650</v>
      </c>
      <c r="C27" s="9">
        <v>215</v>
      </c>
      <c r="D27" s="9">
        <v>1520</v>
      </c>
      <c r="E27" s="9">
        <f t="shared" si="0"/>
        <v>1735</v>
      </c>
      <c r="F27" s="23">
        <v>0.3645624720716988</v>
      </c>
    </row>
    <row r="28" spans="1:6" ht="12.75" customHeight="1">
      <c r="A28" s="8">
        <v>24</v>
      </c>
      <c r="B28" s="9" t="s">
        <v>651</v>
      </c>
      <c r="C28" s="9">
        <v>4951</v>
      </c>
      <c r="D28" s="9">
        <v>5724</v>
      </c>
      <c r="E28" s="9">
        <f t="shared" si="0"/>
        <v>10675</v>
      </c>
      <c r="F28" s="23">
        <v>1.7301304834443698</v>
      </c>
    </row>
    <row r="29" spans="1:6" ht="12.75" customHeight="1">
      <c r="A29" s="8">
        <v>25</v>
      </c>
      <c r="B29" s="9" t="s">
        <v>652</v>
      </c>
      <c r="C29" s="9">
        <v>8433</v>
      </c>
      <c r="D29" s="9">
        <v>38195</v>
      </c>
      <c r="E29" s="9">
        <f t="shared" si="0"/>
        <v>46628</v>
      </c>
      <c r="F29" s="23">
        <v>2.043649627900029</v>
      </c>
    </row>
    <row r="30" spans="1:6" ht="12.75" customHeight="1">
      <c r="A30" s="8">
        <v>26</v>
      </c>
      <c r="B30" s="9" t="s">
        <v>653</v>
      </c>
      <c r="C30" s="9">
        <v>1999</v>
      </c>
      <c r="D30" s="9">
        <v>3836</v>
      </c>
      <c r="E30" s="9">
        <f t="shared" si="0"/>
        <v>5835</v>
      </c>
      <c r="F30" s="23">
        <v>0.9970015120936994</v>
      </c>
    </row>
    <row r="31" spans="1:6" ht="12.75" customHeight="1">
      <c r="A31" s="8">
        <v>27</v>
      </c>
      <c r="B31" s="9" t="s">
        <v>616</v>
      </c>
      <c r="C31" s="9">
        <v>721</v>
      </c>
      <c r="D31" s="9">
        <v>3393</v>
      </c>
      <c r="E31" s="9">
        <f t="shared" si="0"/>
        <v>4114</v>
      </c>
      <c r="F31" s="23">
        <v>1.7677121084417202</v>
      </c>
    </row>
    <row r="32" spans="1:6" ht="12.75" customHeight="1">
      <c r="A32" s="8">
        <v>28</v>
      </c>
      <c r="B32" s="9" t="s">
        <v>617</v>
      </c>
      <c r="C32" s="9">
        <v>1354</v>
      </c>
      <c r="D32" s="9">
        <v>1291</v>
      </c>
      <c r="E32" s="9">
        <f t="shared" si="0"/>
        <v>2645</v>
      </c>
      <c r="F32" s="23">
        <v>0.684985445005476</v>
      </c>
    </row>
    <row r="33" spans="1:6" ht="12.75" customHeight="1">
      <c r="A33" s="8">
        <v>29</v>
      </c>
      <c r="B33" s="9" t="s">
        <v>618</v>
      </c>
      <c r="C33" s="9">
        <v>725</v>
      </c>
      <c r="D33" s="9">
        <v>1207</v>
      </c>
      <c r="E33" s="9">
        <f t="shared" si="0"/>
        <v>1932</v>
      </c>
      <c r="F33" s="23">
        <v>0.61297861919216</v>
      </c>
    </row>
    <row r="34" spans="1:6" ht="12.75" customHeight="1">
      <c r="A34" s="11">
        <v>30</v>
      </c>
      <c r="B34" s="12" t="s">
        <v>619</v>
      </c>
      <c r="C34" s="12">
        <v>979</v>
      </c>
      <c r="D34" s="12">
        <v>1999</v>
      </c>
      <c r="E34" s="12">
        <f t="shared" si="0"/>
        <v>2978</v>
      </c>
      <c r="F34" s="25">
        <v>0.45432490611684095</v>
      </c>
    </row>
    <row r="35" spans="1:6" ht="12.75" customHeight="1">
      <c r="A35" s="177" t="s">
        <v>625</v>
      </c>
      <c r="B35" s="178"/>
      <c r="C35" s="14">
        <f>SUM(C5:C34)</f>
        <v>1935822</v>
      </c>
      <c r="D35" s="14">
        <f>SUM(D5:D34)</f>
        <v>1213552</v>
      </c>
      <c r="E35" s="14">
        <f>SUM(E5:E34)</f>
        <v>3149374</v>
      </c>
      <c r="F35" s="33">
        <v>5.5</v>
      </c>
    </row>
    <row r="36" spans="1:6" ht="12.75" customHeight="1">
      <c r="A36" s="247" t="s">
        <v>629</v>
      </c>
      <c r="B36" s="248"/>
      <c r="C36" s="16">
        <f>C35/$E$35*100</f>
        <v>61.46688198988116</v>
      </c>
      <c r="D36" s="16">
        <f>D35/$E$35*100</f>
        <v>38.53311801011884</v>
      </c>
      <c r="E36" s="16">
        <f>E35/$E$35*100</f>
        <v>100</v>
      </c>
      <c r="F36" s="17"/>
    </row>
    <row r="37" ht="12.75" customHeight="1"/>
  </sheetData>
  <mergeCells count="8">
    <mergeCell ref="F3:F4"/>
    <mergeCell ref="C3:C4"/>
    <mergeCell ref="D3:D4"/>
    <mergeCell ref="E3:E4"/>
    <mergeCell ref="A35:B35"/>
    <mergeCell ref="A3:A4"/>
    <mergeCell ref="B3:B4"/>
    <mergeCell ref="A36:B36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I16" sqref="I1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7109375" style="4" customWidth="1"/>
    <col min="8" max="16384" width="9.140625" style="4" customWidth="1"/>
  </cols>
  <sheetData>
    <row r="1" spans="1:2" ht="12.75" customHeight="1">
      <c r="A1" s="1" t="s">
        <v>792</v>
      </c>
      <c r="B1" s="1" t="s">
        <v>793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252" t="s">
        <v>794</v>
      </c>
      <c r="D3" s="252" t="s">
        <v>795</v>
      </c>
      <c r="E3" s="254" t="s">
        <v>796</v>
      </c>
      <c r="F3" s="173" t="s">
        <v>797</v>
      </c>
      <c r="G3" s="250" t="s">
        <v>798</v>
      </c>
    </row>
    <row r="4" spans="1:7" ht="12.75" customHeight="1">
      <c r="A4" s="180"/>
      <c r="B4" s="182"/>
      <c r="C4" s="253"/>
      <c r="D4" s="253"/>
      <c r="E4" s="255"/>
      <c r="F4" s="256"/>
      <c r="G4" s="251"/>
    </row>
    <row r="5" spans="1:7" ht="12.75" customHeight="1">
      <c r="A5" s="5">
        <v>1</v>
      </c>
      <c r="B5" s="6" t="s">
        <v>635</v>
      </c>
      <c r="C5" s="6">
        <v>45</v>
      </c>
      <c r="D5" s="6">
        <v>75</v>
      </c>
      <c r="E5" s="6">
        <v>130</v>
      </c>
      <c r="F5" s="6">
        <v>94</v>
      </c>
      <c r="G5" s="7">
        <v>14</v>
      </c>
    </row>
    <row r="6" spans="1:7" ht="12.75" customHeight="1">
      <c r="A6" s="8">
        <v>2</v>
      </c>
      <c r="B6" s="9" t="s">
        <v>636</v>
      </c>
      <c r="C6" s="9">
        <v>15</v>
      </c>
      <c r="D6" s="9">
        <v>28</v>
      </c>
      <c r="E6" s="9">
        <v>165</v>
      </c>
      <c r="F6" s="9">
        <v>123</v>
      </c>
      <c r="G6" s="10">
        <v>2</v>
      </c>
    </row>
    <row r="7" spans="1:7" ht="12.75" customHeight="1">
      <c r="A7" s="8">
        <v>3</v>
      </c>
      <c r="B7" s="9" t="s">
        <v>637</v>
      </c>
      <c r="C7" s="9">
        <v>21</v>
      </c>
      <c r="D7" s="9">
        <v>20</v>
      </c>
      <c r="E7" s="9">
        <v>118</v>
      </c>
      <c r="F7" s="9">
        <v>79</v>
      </c>
      <c r="G7" s="10">
        <v>4</v>
      </c>
    </row>
    <row r="8" spans="1:7" ht="12.75" customHeight="1">
      <c r="A8" s="8">
        <v>4</v>
      </c>
      <c r="B8" s="9" t="s">
        <v>609</v>
      </c>
      <c r="C8" s="9">
        <v>12</v>
      </c>
      <c r="D8" s="9">
        <v>21</v>
      </c>
      <c r="E8" s="9">
        <v>53</v>
      </c>
      <c r="F8" s="9">
        <v>41</v>
      </c>
      <c r="G8" s="10">
        <v>1</v>
      </c>
    </row>
    <row r="9" spans="1:7" ht="12.75" customHeight="1">
      <c r="A9" s="8">
        <v>5</v>
      </c>
      <c r="B9" s="9" t="s">
        <v>610</v>
      </c>
      <c r="C9" s="9">
        <v>14</v>
      </c>
      <c r="D9" s="9">
        <v>36</v>
      </c>
      <c r="E9" s="9">
        <v>57</v>
      </c>
      <c r="F9" s="9">
        <v>38</v>
      </c>
      <c r="G9" s="10">
        <v>2</v>
      </c>
    </row>
    <row r="10" spans="1:7" ht="12.75" customHeight="1">
      <c r="A10" s="8">
        <v>6</v>
      </c>
      <c r="B10" s="9" t="s">
        <v>638</v>
      </c>
      <c r="C10" s="9">
        <v>38</v>
      </c>
      <c r="D10" s="9">
        <v>53</v>
      </c>
      <c r="E10" s="9">
        <v>74</v>
      </c>
      <c r="F10" s="9">
        <v>45</v>
      </c>
      <c r="G10" s="10">
        <v>3</v>
      </c>
    </row>
    <row r="11" spans="1:7" ht="12.75" customHeight="1">
      <c r="A11" s="8">
        <v>7</v>
      </c>
      <c r="B11" s="9" t="s">
        <v>611</v>
      </c>
      <c r="C11" s="9">
        <v>9</v>
      </c>
      <c r="D11" s="9">
        <v>11</v>
      </c>
      <c r="E11" s="9">
        <v>22</v>
      </c>
      <c r="F11" s="9">
        <v>17</v>
      </c>
      <c r="G11" s="10">
        <v>1</v>
      </c>
    </row>
    <row r="12" spans="1:7" ht="12.75" customHeight="1">
      <c r="A12" s="8">
        <v>8</v>
      </c>
      <c r="B12" s="9" t="s">
        <v>612</v>
      </c>
      <c r="C12" s="9">
        <v>41</v>
      </c>
      <c r="D12" s="9">
        <v>66</v>
      </c>
      <c r="E12" s="9">
        <v>117</v>
      </c>
      <c r="F12" s="9">
        <v>66</v>
      </c>
      <c r="G12" s="10">
        <v>2</v>
      </c>
    </row>
    <row r="13" spans="1:7" ht="12.75" customHeight="1">
      <c r="A13" s="8">
        <v>9</v>
      </c>
      <c r="B13" s="9" t="s">
        <v>639</v>
      </c>
      <c r="C13" s="9">
        <v>4</v>
      </c>
      <c r="D13" s="9">
        <v>4</v>
      </c>
      <c r="E13" s="9">
        <v>12</v>
      </c>
      <c r="F13" s="9">
        <v>11</v>
      </c>
      <c r="G13" s="10">
        <v>1</v>
      </c>
    </row>
    <row r="14" spans="1:7" ht="12.75" customHeight="1">
      <c r="A14" s="8">
        <v>10</v>
      </c>
      <c r="B14" s="9" t="s">
        <v>613</v>
      </c>
      <c r="C14" s="9">
        <v>17</v>
      </c>
      <c r="D14" s="9">
        <v>22</v>
      </c>
      <c r="E14" s="9">
        <v>43</v>
      </c>
      <c r="F14" s="9">
        <v>30</v>
      </c>
      <c r="G14" s="10">
        <v>5</v>
      </c>
    </row>
    <row r="15" spans="1:7" ht="12.75" customHeight="1">
      <c r="A15" s="8">
        <v>11</v>
      </c>
      <c r="B15" s="9" t="s">
        <v>640</v>
      </c>
      <c r="C15" s="9">
        <v>486</v>
      </c>
      <c r="D15" s="9">
        <v>585</v>
      </c>
      <c r="E15" s="9">
        <v>937</v>
      </c>
      <c r="F15" s="9">
        <v>542</v>
      </c>
      <c r="G15" s="10">
        <v>44</v>
      </c>
    </row>
    <row r="16" spans="1:7" ht="12.75" customHeight="1">
      <c r="A16" s="8">
        <v>12</v>
      </c>
      <c r="B16" s="9" t="s">
        <v>641</v>
      </c>
      <c r="C16" s="9">
        <v>163</v>
      </c>
      <c r="D16" s="9">
        <v>241</v>
      </c>
      <c r="E16" s="9">
        <v>484</v>
      </c>
      <c r="F16" s="9">
        <v>344</v>
      </c>
      <c r="G16" s="10">
        <v>44</v>
      </c>
    </row>
    <row r="17" spans="1:7" ht="12.75" customHeight="1">
      <c r="A17" s="8">
        <v>13</v>
      </c>
      <c r="B17" s="9" t="s">
        <v>642</v>
      </c>
      <c r="C17" s="9">
        <v>25</v>
      </c>
      <c r="D17" s="9">
        <v>28</v>
      </c>
      <c r="E17" s="9">
        <v>42</v>
      </c>
      <c r="F17" s="9">
        <v>43</v>
      </c>
      <c r="G17" s="10">
        <v>8</v>
      </c>
    </row>
    <row r="18" spans="1:7" ht="12.75" customHeight="1">
      <c r="A18" s="8">
        <v>14</v>
      </c>
      <c r="B18" s="9" t="s">
        <v>643</v>
      </c>
      <c r="C18" s="9">
        <v>739</v>
      </c>
      <c r="D18" s="9">
        <v>1123</v>
      </c>
      <c r="E18" s="9">
        <v>1164</v>
      </c>
      <c r="F18" s="9">
        <v>656</v>
      </c>
      <c r="G18" s="10">
        <v>106</v>
      </c>
    </row>
    <row r="19" spans="1:7" ht="12.75" customHeight="1">
      <c r="A19" s="8">
        <v>15</v>
      </c>
      <c r="B19" s="9" t="s">
        <v>614</v>
      </c>
      <c r="C19" s="9">
        <v>92</v>
      </c>
      <c r="D19" s="9">
        <v>172</v>
      </c>
      <c r="E19" s="9">
        <v>244</v>
      </c>
      <c r="F19" s="9">
        <v>151</v>
      </c>
      <c r="G19" s="10">
        <v>11</v>
      </c>
    </row>
    <row r="20" spans="1:7" ht="12.75" customHeight="1">
      <c r="A20" s="8">
        <v>16</v>
      </c>
      <c r="B20" s="9" t="s">
        <v>615</v>
      </c>
      <c r="C20" s="9">
        <v>15</v>
      </c>
      <c r="D20" s="9">
        <v>18</v>
      </c>
      <c r="E20" s="9">
        <v>27</v>
      </c>
      <c r="F20" s="9">
        <v>8</v>
      </c>
      <c r="G20" s="10">
        <v>1</v>
      </c>
    </row>
    <row r="21" spans="1:7" ht="12.75" customHeight="1">
      <c r="A21" s="8">
        <v>17</v>
      </c>
      <c r="B21" s="9" t="s">
        <v>644</v>
      </c>
      <c r="C21" s="9">
        <v>72</v>
      </c>
      <c r="D21" s="9">
        <v>140</v>
      </c>
      <c r="E21" s="9">
        <v>201</v>
      </c>
      <c r="F21" s="9">
        <v>130</v>
      </c>
      <c r="G21" s="10">
        <v>7</v>
      </c>
    </row>
    <row r="22" spans="1:7" ht="12.75" customHeight="1">
      <c r="A22" s="8">
        <v>18</v>
      </c>
      <c r="B22" s="9" t="s">
        <v>645</v>
      </c>
      <c r="C22" s="9">
        <v>0</v>
      </c>
      <c r="D22" s="9">
        <v>2</v>
      </c>
      <c r="E22" s="9">
        <v>5</v>
      </c>
      <c r="F22" s="9">
        <v>3</v>
      </c>
      <c r="G22" s="10">
        <v>0</v>
      </c>
    </row>
    <row r="23" spans="1:7" ht="12.75" customHeight="1">
      <c r="A23" s="8">
        <v>19</v>
      </c>
      <c r="B23" s="9" t="s">
        <v>646</v>
      </c>
      <c r="C23" s="9">
        <v>7</v>
      </c>
      <c r="D23" s="9">
        <v>24</v>
      </c>
      <c r="E23" s="9">
        <v>47</v>
      </c>
      <c r="F23" s="9">
        <v>27</v>
      </c>
      <c r="G23" s="10">
        <v>2</v>
      </c>
    </row>
    <row r="24" spans="1:7" ht="12.75" customHeight="1">
      <c r="A24" s="8">
        <v>20</v>
      </c>
      <c r="B24" s="9" t="s">
        <v>647</v>
      </c>
      <c r="C24" s="9">
        <v>5</v>
      </c>
      <c r="D24" s="9">
        <v>12</v>
      </c>
      <c r="E24" s="9">
        <v>26</v>
      </c>
      <c r="F24" s="9">
        <v>15</v>
      </c>
      <c r="G24" s="10">
        <v>0</v>
      </c>
    </row>
    <row r="25" spans="1:7" ht="12.75" customHeight="1">
      <c r="A25" s="8">
        <v>21</v>
      </c>
      <c r="B25" s="9" t="s">
        <v>648</v>
      </c>
      <c r="C25" s="9">
        <v>20</v>
      </c>
      <c r="D25" s="9">
        <v>31</v>
      </c>
      <c r="E25" s="9">
        <v>71</v>
      </c>
      <c r="F25" s="9">
        <v>46</v>
      </c>
      <c r="G25" s="10">
        <v>5</v>
      </c>
    </row>
    <row r="26" spans="1:7" ht="12.75" customHeight="1">
      <c r="A26" s="8">
        <v>22</v>
      </c>
      <c r="B26" s="9" t="s">
        <v>649</v>
      </c>
      <c r="C26" s="9">
        <v>19</v>
      </c>
      <c r="D26" s="9">
        <v>32</v>
      </c>
      <c r="E26" s="9">
        <v>58</v>
      </c>
      <c r="F26" s="9">
        <v>39</v>
      </c>
      <c r="G26" s="10">
        <v>6</v>
      </c>
    </row>
    <row r="27" spans="1:7" ht="12.75" customHeight="1">
      <c r="A27" s="8">
        <v>23</v>
      </c>
      <c r="B27" s="9" t="s">
        <v>650</v>
      </c>
      <c r="C27" s="9">
        <v>1</v>
      </c>
      <c r="D27" s="9">
        <v>4</v>
      </c>
      <c r="E27" s="9">
        <v>9</v>
      </c>
      <c r="F27" s="9">
        <v>7</v>
      </c>
      <c r="G27" s="10">
        <v>0</v>
      </c>
    </row>
    <row r="28" spans="1:7" ht="12.75" customHeight="1">
      <c r="A28" s="8">
        <v>24</v>
      </c>
      <c r="B28" s="9" t="s">
        <v>651</v>
      </c>
      <c r="C28" s="9">
        <v>10</v>
      </c>
      <c r="D28" s="9">
        <v>18</v>
      </c>
      <c r="E28" s="9">
        <v>38</v>
      </c>
      <c r="F28" s="9">
        <v>18</v>
      </c>
      <c r="G28" s="10">
        <v>0</v>
      </c>
    </row>
    <row r="29" spans="1:7" ht="12.75" customHeight="1">
      <c r="A29" s="8">
        <v>25</v>
      </c>
      <c r="B29" s="9" t="s">
        <v>652</v>
      </c>
      <c r="C29" s="9">
        <v>55</v>
      </c>
      <c r="D29" s="9">
        <v>74</v>
      </c>
      <c r="E29" s="9">
        <v>156</v>
      </c>
      <c r="F29" s="9">
        <v>121</v>
      </c>
      <c r="G29" s="10">
        <v>10</v>
      </c>
    </row>
    <row r="30" spans="1:7" ht="12.75" customHeight="1">
      <c r="A30" s="8">
        <v>26</v>
      </c>
      <c r="B30" s="9" t="s">
        <v>653</v>
      </c>
      <c r="C30" s="9">
        <v>4</v>
      </c>
      <c r="D30" s="9">
        <v>11</v>
      </c>
      <c r="E30" s="9">
        <v>21</v>
      </c>
      <c r="F30" s="9">
        <v>15</v>
      </c>
      <c r="G30" s="10">
        <v>0</v>
      </c>
    </row>
    <row r="31" spans="1:7" ht="12.75" customHeight="1">
      <c r="A31" s="8">
        <v>27</v>
      </c>
      <c r="B31" s="9" t="s">
        <v>616</v>
      </c>
      <c r="C31" s="9">
        <v>5</v>
      </c>
      <c r="D31" s="9">
        <v>8</v>
      </c>
      <c r="E31" s="9">
        <v>16</v>
      </c>
      <c r="F31" s="9">
        <v>7</v>
      </c>
      <c r="G31" s="10">
        <v>0</v>
      </c>
    </row>
    <row r="32" spans="1:7" ht="12.75" customHeight="1">
      <c r="A32" s="8">
        <v>28</v>
      </c>
      <c r="B32" s="9" t="s">
        <v>617</v>
      </c>
      <c r="C32" s="9">
        <v>3</v>
      </c>
      <c r="D32" s="9">
        <v>8</v>
      </c>
      <c r="E32" s="9">
        <v>8</v>
      </c>
      <c r="F32" s="9">
        <v>4</v>
      </c>
      <c r="G32" s="10">
        <v>0</v>
      </c>
    </row>
    <row r="33" spans="1:7" ht="12.75" customHeight="1">
      <c r="A33" s="8">
        <v>29</v>
      </c>
      <c r="B33" s="9" t="s">
        <v>618</v>
      </c>
      <c r="C33" s="9">
        <v>2</v>
      </c>
      <c r="D33" s="9">
        <v>8</v>
      </c>
      <c r="E33" s="9">
        <v>10</v>
      </c>
      <c r="F33" s="9">
        <v>5</v>
      </c>
      <c r="G33" s="10">
        <v>0</v>
      </c>
    </row>
    <row r="34" spans="1:7" ht="12.75" customHeight="1">
      <c r="A34" s="11">
        <v>30</v>
      </c>
      <c r="B34" s="12" t="s">
        <v>619</v>
      </c>
      <c r="C34" s="12">
        <v>5</v>
      </c>
      <c r="D34" s="12">
        <v>7</v>
      </c>
      <c r="E34" s="12">
        <v>12</v>
      </c>
      <c r="F34" s="12">
        <v>9</v>
      </c>
      <c r="G34" s="13">
        <v>3</v>
      </c>
    </row>
    <row r="35" spans="1:7" ht="12.75" customHeight="1">
      <c r="A35" s="177" t="s">
        <v>625</v>
      </c>
      <c r="B35" s="178"/>
      <c r="C35" s="14">
        <f>SUM(C5:C34)</f>
        <v>1944</v>
      </c>
      <c r="D35" s="14">
        <f>SUM(D5:D34)</f>
        <v>2882</v>
      </c>
      <c r="E35" s="14">
        <f>SUM(E5:E34)</f>
        <v>4367</v>
      </c>
      <c r="F35" s="14">
        <f>SUM(F5:F34)</f>
        <v>2734</v>
      </c>
      <c r="G35" s="15">
        <f>SUM(G5:G34)</f>
        <v>282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8">
    <mergeCell ref="A35:B35"/>
    <mergeCell ref="A3:A4"/>
    <mergeCell ref="B3:B4"/>
    <mergeCell ref="G3:G4"/>
    <mergeCell ref="C3:C4"/>
    <mergeCell ref="E3:E4"/>
    <mergeCell ref="F3:F4"/>
    <mergeCell ref="D3:D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6.28125" style="4" customWidth="1"/>
    <col min="4" max="6" width="6.7109375" style="4" customWidth="1"/>
    <col min="7" max="7" width="5.7109375" style="4" customWidth="1"/>
    <col min="8" max="8" width="7.7109375" style="4" customWidth="1"/>
    <col min="9" max="16384" width="9.140625" style="4" customWidth="1"/>
  </cols>
  <sheetData>
    <row r="1" spans="1:2" ht="12.75" customHeight="1">
      <c r="A1" s="1" t="s">
        <v>799</v>
      </c>
      <c r="B1" s="1" t="s">
        <v>800</v>
      </c>
    </row>
    <row r="2" ht="3.75" customHeight="1">
      <c r="A2" s="3"/>
    </row>
    <row r="3" spans="1:8" ht="12.75" customHeight="1">
      <c r="A3" s="179" t="s">
        <v>621</v>
      </c>
      <c r="B3" s="181" t="s">
        <v>620</v>
      </c>
      <c r="C3" s="173" t="s">
        <v>794</v>
      </c>
      <c r="D3" s="173" t="s">
        <v>795</v>
      </c>
      <c r="E3" s="173" t="s">
        <v>796</v>
      </c>
      <c r="F3" s="173" t="s">
        <v>797</v>
      </c>
      <c r="G3" s="173" t="s">
        <v>798</v>
      </c>
      <c r="H3" s="250" t="s">
        <v>625</v>
      </c>
    </row>
    <row r="4" spans="1:8" ht="12.75" customHeight="1">
      <c r="A4" s="180"/>
      <c r="B4" s="182"/>
      <c r="C4" s="256"/>
      <c r="D4" s="256"/>
      <c r="E4" s="256"/>
      <c r="F4" s="256"/>
      <c r="G4" s="256"/>
      <c r="H4" s="251"/>
    </row>
    <row r="5" spans="1:8" ht="12.75" customHeight="1">
      <c r="A5" s="5">
        <v>1</v>
      </c>
      <c r="B5" s="6" t="s">
        <v>635</v>
      </c>
      <c r="C5" s="6">
        <v>2518</v>
      </c>
      <c r="D5" s="6">
        <v>5106</v>
      </c>
      <c r="E5" s="6">
        <v>12983</v>
      </c>
      <c r="F5" s="6">
        <v>5559</v>
      </c>
      <c r="G5" s="35">
        <v>472</v>
      </c>
      <c r="H5" s="7">
        <f aca="true" t="shared" si="0" ref="H5:H34">SUM(C5:G5)</f>
        <v>26638</v>
      </c>
    </row>
    <row r="6" spans="1:8" ht="12.75" customHeight="1">
      <c r="A6" s="8">
        <v>2</v>
      </c>
      <c r="B6" s="9" t="s">
        <v>636</v>
      </c>
      <c r="C6" s="9">
        <v>575</v>
      </c>
      <c r="D6" s="9">
        <v>2339</v>
      </c>
      <c r="E6" s="9">
        <v>30980</v>
      </c>
      <c r="F6" s="9">
        <v>12475</v>
      </c>
      <c r="G6" s="40">
        <v>95</v>
      </c>
      <c r="H6" s="10">
        <f t="shared" si="0"/>
        <v>46464</v>
      </c>
    </row>
    <row r="7" spans="1:8" ht="12.75" customHeight="1">
      <c r="A7" s="8">
        <v>3</v>
      </c>
      <c r="B7" s="9" t="s">
        <v>637</v>
      </c>
      <c r="C7" s="9">
        <v>1274</v>
      </c>
      <c r="D7" s="9">
        <v>2367</v>
      </c>
      <c r="E7" s="9">
        <v>14640</v>
      </c>
      <c r="F7" s="9">
        <v>5626</v>
      </c>
      <c r="G7" s="40">
        <v>368</v>
      </c>
      <c r="H7" s="10">
        <f t="shared" si="0"/>
        <v>24275</v>
      </c>
    </row>
    <row r="8" spans="1:8" ht="12.75" customHeight="1">
      <c r="A8" s="8">
        <v>4</v>
      </c>
      <c r="B8" s="9" t="s">
        <v>609</v>
      </c>
      <c r="C8" s="9">
        <v>428</v>
      </c>
      <c r="D8" s="9">
        <v>1910</v>
      </c>
      <c r="E8" s="9">
        <v>7229</v>
      </c>
      <c r="F8" s="9">
        <v>2993</v>
      </c>
      <c r="G8" s="40">
        <v>26</v>
      </c>
      <c r="H8" s="10">
        <f t="shared" si="0"/>
        <v>12586</v>
      </c>
    </row>
    <row r="9" spans="1:8" ht="12.75" customHeight="1">
      <c r="A9" s="8">
        <v>5</v>
      </c>
      <c r="B9" s="9" t="s">
        <v>610</v>
      </c>
      <c r="C9" s="9">
        <v>578</v>
      </c>
      <c r="D9" s="9">
        <v>4646</v>
      </c>
      <c r="E9" s="9">
        <v>6831</v>
      </c>
      <c r="F9" s="9">
        <v>3643</v>
      </c>
      <c r="G9" s="40">
        <v>67</v>
      </c>
      <c r="H9" s="10">
        <f t="shared" si="0"/>
        <v>15765</v>
      </c>
    </row>
    <row r="10" spans="1:8" ht="12.75" customHeight="1">
      <c r="A10" s="8">
        <v>6</v>
      </c>
      <c r="B10" s="9" t="s">
        <v>638</v>
      </c>
      <c r="C10" s="9">
        <v>1796</v>
      </c>
      <c r="D10" s="9">
        <v>4766</v>
      </c>
      <c r="E10" s="9">
        <v>8380</v>
      </c>
      <c r="F10" s="9">
        <v>4332</v>
      </c>
      <c r="G10" s="40">
        <v>291</v>
      </c>
      <c r="H10" s="10">
        <f t="shared" si="0"/>
        <v>19565</v>
      </c>
    </row>
    <row r="11" spans="1:8" ht="12.75" customHeight="1">
      <c r="A11" s="8">
        <v>7</v>
      </c>
      <c r="B11" s="9" t="s">
        <v>611</v>
      </c>
      <c r="C11" s="9">
        <v>447</v>
      </c>
      <c r="D11" s="9">
        <v>835</v>
      </c>
      <c r="E11" s="9">
        <v>2333</v>
      </c>
      <c r="F11" s="9">
        <v>815</v>
      </c>
      <c r="G11" s="40">
        <v>211</v>
      </c>
      <c r="H11" s="10">
        <f t="shared" si="0"/>
        <v>4641</v>
      </c>
    </row>
    <row r="12" spans="1:8" ht="12.75" customHeight="1">
      <c r="A12" s="8">
        <v>8</v>
      </c>
      <c r="B12" s="9" t="s">
        <v>612</v>
      </c>
      <c r="C12" s="9">
        <v>1828</v>
      </c>
      <c r="D12" s="9">
        <v>5055</v>
      </c>
      <c r="E12" s="9">
        <v>10798</v>
      </c>
      <c r="F12" s="9">
        <v>3893</v>
      </c>
      <c r="G12" s="40">
        <v>110</v>
      </c>
      <c r="H12" s="10">
        <f t="shared" si="0"/>
        <v>21684</v>
      </c>
    </row>
    <row r="13" spans="1:8" ht="12.75" customHeight="1">
      <c r="A13" s="8">
        <v>9</v>
      </c>
      <c r="B13" s="9" t="s">
        <v>639</v>
      </c>
      <c r="C13" s="9">
        <v>97</v>
      </c>
      <c r="D13" s="9">
        <v>420</v>
      </c>
      <c r="E13" s="9">
        <v>1257</v>
      </c>
      <c r="F13" s="9">
        <v>438</v>
      </c>
      <c r="G13" s="40">
        <v>63</v>
      </c>
      <c r="H13" s="10">
        <f t="shared" si="0"/>
        <v>2275</v>
      </c>
    </row>
    <row r="14" spans="1:8" ht="12.75" customHeight="1">
      <c r="A14" s="8">
        <v>10</v>
      </c>
      <c r="B14" s="9" t="s">
        <v>613</v>
      </c>
      <c r="C14" s="9">
        <v>706</v>
      </c>
      <c r="D14" s="9">
        <v>2357</v>
      </c>
      <c r="E14" s="9">
        <v>6883</v>
      </c>
      <c r="F14" s="9">
        <v>4567</v>
      </c>
      <c r="G14" s="40">
        <v>697</v>
      </c>
      <c r="H14" s="10">
        <f t="shared" si="0"/>
        <v>15210</v>
      </c>
    </row>
    <row r="15" spans="1:8" ht="12.75" customHeight="1">
      <c r="A15" s="8">
        <v>11</v>
      </c>
      <c r="B15" s="9" t="s">
        <v>640</v>
      </c>
      <c r="C15" s="9">
        <v>24943</v>
      </c>
      <c r="D15" s="9">
        <v>39441</v>
      </c>
      <c r="E15" s="9">
        <v>79984</v>
      </c>
      <c r="F15" s="9">
        <v>35287</v>
      </c>
      <c r="G15" s="40">
        <v>1659</v>
      </c>
      <c r="H15" s="10">
        <f t="shared" si="0"/>
        <v>181314</v>
      </c>
    </row>
    <row r="16" spans="1:8" ht="12.75" customHeight="1">
      <c r="A16" s="8">
        <v>12</v>
      </c>
      <c r="B16" s="9" t="s">
        <v>641</v>
      </c>
      <c r="C16" s="9">
        <v>7241</v>
      </c>
      <c r="D16" s="9">
        <v>14873</v>
      </c>
      <c r="E16" s="9">
        <v>39864</v>
      </c>
      <c r="F16" s="9">
        <v>21853</v>
      </c>
      <c r="G16" s="40">
        <v>785</v>
      </c>
      <c r="H16" s="10">
        <f t="shared" si="0"/>
        <v>84616</v>
      </c>
    </row>
    <row r="17" spans="1:8" ht="12.75" customHeight="1">
      <c r="A17" s="8">
        <v>13</v>
      </c>
      <c r="B17" s="9" t="s">
        <v>642</v>
      </c>
      <c r="C17" s="9">
        <v>721</v>
      </c>
      <c r="D17" s="9">
        <v>1430</v>
      </c>
      <c r="E17" s="9">
        <v>4650</v>
      </c>
      <c r="F17" s="9">
        <v>3418</v>
      </c>
      <c r="G17" s="40">
        <v>594</v>
      </c>
      <c r="H17" s="10">
        <f t="shared" si="0"/>
        <v>10813</v>
      </c>
    </row>
    <row r="18" spans="1:8" ht="12.75" customHeight="1">
      <c r="A18" s="8">
        <v>14</v>
      </c>
      <c r="B18" s="9" t="s">
        <v>643</v>
      </c>
      <c r="C18" s="9">
        <v>36935</v>
      </c>
      <c r="D18" s="9">
        <v>119263</v>
      </c>
      <c r="E18" s="9">
        <v>121729</v>
      </c>
      <c r="F18" s="9">
        <v>65864</v>
      </c>
      <c r="G18" s="40">
        <v>8373</v>
      </c>
      <c r="H18" s="10">
        <f t="shared" si="0"/>
        <v>352164</v>
      </c>
    </row>
    <row r="19" spans="1:8" ht="12.75" customHeight="1">
      <c r="A19" s="8">
        <v>15</v>
      </c>
      <c r="B19" s="9" t="s">
        <v>614</v>
      </c>
      <c r="C19" s="9">
        <v>3863</v>
      </c>
      <c r="D19" s="9">
        <v>10858</v>
      </c>
      <c r="E19" s="9">
        <v>20732</v>
      </c>
      <c r="F19" s="9">
        <v>9526</v>
      </c>
      <c r="G19" s="40">
        <v>181</v>
      </c>
      <c r="H19" s="10">
        <f t="shared" si="0"/>
        <v>45160</v>
      </c>
    </row>
    <row r="20" spans="1:8" ht="12.75" customHeight="1">
      <c r="A20" s="8">
        <v>16</v>
      </c>
      <c r="B20" s="9" t="s">
        <v>615</v>
      </c>
      <c r="C20" s="9">
        <v>524</v>
      </c>
      <c r="D20" s="9">
        <v>791</v>
      </c>
      <c r="E20" s="9">
        <v>1319</v>
      </c>
      <c r="F20" s="9">
        <v>280</v>
      </c>
      <c r="G20" s="40">
        <v>20</v>
      </c>
      <c r="H20" s="10">
        <f t="shared" si="0"/>
        <v>2934</v>
      </c>
    </row>
    <row r="21" spans="1:8" ht="12.75" customHeight="1">
      <c r="A21" s="8">
        <v>17</v>
      </c>
      <c r="B21" s="9" t="s">
        <v>644</v>
      </c>
      <c r="C21" s="9">
        <v>3625</v>
      </c>
      <c r="D21" s="9">
        <v>16489</v>
      </c>
      <c r="E21" s="9">
        <v>27842</v>
      </c>
      <c r="F21" s="9">
        <v>15751</v>
      </c>
      <c r="G21" s="40">
        <v>2743</v>
      </c>
      <c r="H21" s="10">
        <f t="shared" si="0"/>
        <v>66450</v>
      </c>
    </row>
    <row r="22" spans="1:8" ht="12.75" customHeight="1">
      <c r="A22" s="8">
        <v>18</v>
      </c>
      <c r="B22" s="9" t="s">
        <v>645</v>
      </c>
      <c r="C22" s="9">
        <v>0</v>
      </c>
      <c r="D22" s="9">
        <v>111</v>
      </c>
      <c r="E22" s="9">
        <v>209</v>
      </c>
      <c r="F22" s="9">
        <v>69</v>
      </c>
      <c r="G22" s="40">
        <v>0</v>
      </c>
      <c r="H22" s="10">
        <f t="shared" si="0"/>
        <v>389</v>
      </c>
    </row>
    <row r="23" spans="1:8" ht="12.75" customHeight="1">
      <c r="A23" s="8">
        <v>19</v>
      </c>
      <c r="B23" s="9" t="s">
        <v>646</v>
      </c>
      <c r="C23" s="9">
        <v>595</v>
      </c>
      <c r="D23" s="9">
        <v>2932</v>
      </c>
      <c r="E23" s="9">
        <v>3639</v>
      </c>
      <c r="F23" s="9">
        <v>1366</v>
      </c>
      <c r="G23" s="40">
        <v>116</v>
      </c>
      <c r="H23" s="10">
        <f t="shared" si="0"/>
        <v>8648</v>
      </c>
    </row>
    <row r="24" spans="1:8" ht="12.75" customHeight="1">
      <c r="A24" s="8">
        <v>20</v>
      </c>
      <c r="B24" s="9" t="s">
        <v>647</v>
      </c>
      <c r="C24" s="9">
        <v>734</v>
      </c>
      <c r="D24" s="9">
        <v>1837</v>
      </c>
      <c r="E24" s="9">
        <v>2567</v>
      </c>
      <c r="F24" s="9">
        <v>1024</v>
      </c>
      <c r="G24" s="40">
        <v>0</v>
      </c>
      <c r="H24" s="10">
        <f t="shared" si="0"/>
        <v>6162</v>
      </c>
    </row>
    <row r="25" spans="1:8" ht="12.75" customHeight="1">
      <c r="A25" s="8">
        <v>21</v>
      </c>
      <c r="B25" s="9" t="s">
        <v>648</v>
      </c>
      <c r="C25" s="9">
        <v>959</v>
      </c>
      <c r="D25" s="9">
        <v>4398</v>
      </c>
      <c r="E25" s="9">
        <v>7831</v>
      </c>
      <c r="F25" s="9">
        <v>3945</v>
      </c>
      <c r="G25" s="40">
        <v>1230</v>
      </c>
      <c r="H25" s="10">
        <f t="shared" si="0"/>
        <v>18363</v>
      </c>
    </row>
    <row r="26" spans="1:8" ht="12.75" customHeight="1">
      <c r="A26" s="8">
        <v>22</v>
      </c>
      <c r="B26" s="9" t="s">
        <v>649</v>
      </c>
      <c r="C26" s="9">
        <v>620</v>
      </c>
      <c r="D26" s="9">
        <v>1943</v>
      </c>
      <c r="E26" s="9">
        <v>4320</v>
      </c>
      <c r="F26" s="9">
        <v>1949</v>
      </c>
      <c r="G26" s="40">
        <v>167</v>
      </c>
      <c r="H26" s="10">
        <f t="shared" si="0"/>
        <v>8999</v>
      </c>
    </row>
    <row r="27" spans="1:8" ht="12.75" customHeight="1">
      <c r="A27" s="8">
        <v>23</v>
      </c>
      <c r="B27" s="9" t="s">
        <v>650</v>
      </c>
      <c r="C27" s="9">
        <v>22</v>
      </c>
      <c r="D27" s="9">
        <v>165</v>
      </c>
      <c r="E27" s="9">
        <v>774</v>
      </c>
      <c r="F27" s="9">
        <v>515</v>
      </c>
      <c r="G27" s="40">
        <v>0</v>
      </c>
      <c r="H27" s="10">
        <f t="shared" si="0"/>
        <v>1476</v>
      </c>
    </row>
    <row r="28" spans="1:8" ht="12.75" customHeight="1">
      <c r="A28" s="8">
        <v>24</v>
      </c>
      <c r="B28" s="9" t="s">
        <v>651</v>
      </c>
      <c r="C28" s="9">
        <v>476</v>
      </c>
      <c r="D28" s="9">
        <v>843</v>
      </c>
      <c r="E28" s="9">
        <v>3000</v>
      </c>
      <c r="F28" s="9">
        <v>705</v>
      </c>
      <c r="G28" s="40">
        <v>0</v>
      </c>
      <c r="H28" s="10">
        <f t="shared" si="0"/>
        <v>5024</v>
      </c>
    </row>
    <row r="29" spans="1:8" ht="12.75" customHeight="1">
      <c r="A29" s="8">
        <v>25</v>
      </c>
      <c r="B29" s="9" t="s">
        <v>652</v>
      </c>
      <c r="C29" s="9">
        <v>2112</v>
      </c>
      <c r="D29" s="9">
        <v>6811</v>
      </c>
      <c r="E29" s="9">
        <v>17932</v>
      </c>
      <c r="F29" s="9">
        <v>8475</v>
      </c>
      <c r="G29" s="40">
        <v>1304</v>
      </c>
      <c r="H29" s="10">
        <f t="shared" si="0"/>
        <v>36634</v>
      </c>
    </row>
    <row r="30" spans="1:8" ht="12.75" customHeight="1">
      <c r="A30" s="8">
        <v>26</v>
      </c>
      <c r="B30" s="9" t="s">
        <v>653</v>
      </c>
      <c r="C30" s="9">
        <v>115</v>
      </c>
      <c r="D30" s="9">
        <v>965</v>
      </c>
      <c r="E30" s="9">
        <v>1776</v>
      </c>
      <c r="F30" s="9">
        <v>947</v>
      </c>
      <c r="G30" s="40">
        <v>0</v>
      </c>
      <c r="H30" s="10">
        <f t="shared" si="0"/>
        <v>3803</v>
      </c>
    </row>
    <row r="31" spans="1:8" ht="12.75" customHeight="1">
      <c r="A31" s="8">
        <v>27</v>
      </c>
      <c r="B31" s="9" t="s">
        <v>616</v>
      </c>
      <c r="C31" s="9">
        <v>169</v>
      </c>
      <c r="D31" s="9">
        <v>530</v>
      </c>
      <c r="E31" s="9">
        <v>1835</v>
      </c>
      <c r="F31" s="9">
        <v>753</v>
      </c>
      <c r="G31" s="40">
        <v>0</v>
      </c>
      <c r="H31" s="10">
        <f t="shared" si="0"/>
        <v>3287</v>
      </c>
    </row>
    <row r="32" spans="1:8" ht="12.75" customHeight="1">
      <c r="A32" s="8">
        <v>28</v>
      </c>
      <c r="B32" s="9" t="s">
        <v>617</v>
      </c>
      <c r="C32" s="9">
        <v>89</v>
      </c>
      <c r="D32" s="9">
        <v>421</v>
      </c>
      <c r="E32" s="9">
        <v>543</v>
      </c>
      <c r="F32" s="9">
        <v>219</v>
      </c>
      <c r="G32" s="40">
        <v>0</v>
      </c>
      <c r="H32" s="10">
        <f t="shared" si="0"/>
        <v>1272</v>
      </c>
    </row>
    <row r="33" spans="1:8" ht="12.75" customHeight="1">
      <c r="A33" s="8">
        <v>29</v>
      </c>
      <c r="B33" s="9" t="s">
        <v>618</v>
      </c>
      <c r="C33" s="9">
        <v>24</v>
      </c>
      <c r="D33" s="9">
        <v>451</v>
      </c>
      <c r="E33" s="9">
        <v>548</v>
      </c>
      <c r="F33" s="9">
        <v>184</v>
      </c>
      <c r="G33" s="40">
        <v>0</v>
      </c>
      <c r="H33" s="10">
        <f t="shared" si="0"/>
        <v>1207</v>
      </c>
    </row>
    <row r="34" spans="1:8" ht="12.75" customHeight="1">
      <c r="A34" s="11">
        <v>30</v>
      </c>
      <c r="B34" s="12" t="s">
        <v>619</v>
      </c>
      <c r="C34" s="12">
        <v>159</v>
      </c>
      <c r="D34" s="12">
        <v>369</v>
      </c>
      <c r="E34" s="12">
        <v>751</v>
      </c>
      <c r="F34" s="12">
        <v>248</v>
      </c>
      <c r="G34" s="37">
        <v>25</v>
      </c>
      <c r="H34" s="13">
        <f t="shared" si="0"/>
        <v>1552</v>
      </c>
    </row>
    <row r="35" spans="1:8" ht="12.75" customHeight="1">
      <c r="A35" s="177" t="s">
        <v>625</v>
      </c>
      <c r="B35" s="178"/>
      <c r="C35" s="14">
        <f aca="true" t="shared" si="1" ref="C35:H35">SUM(C5:C34)</f>
        <v>94173</v>
      </c>
      <c r="D35" s="14">
        <f t="shared" si="1"/>
        <v>254722</v>
      </c>
      <c r="E35" s="14">
        <f t="shared" si="1"/>
        <v>444159</v>
      </c>
      <c r="F35" s="14">
        <f t="shared" si="1"/>
        <v>216719</v>
      </c>
      <c r="G35" s="14">
        <f t="shared" si="1"/>
        <v>19597</v>
      </c>
      <c r="H35" s="15">
        <f t="shared" si="1"/>
        <v>1029370</v>
      </c>
    </row>
    <row r="36" spans="1:8" ht="12.75" customHeight="1">
      <c r="A36" s="26"/>
      <c r="B36" s="26"/>
      <c r="C36" s="27"/>
      <c r="D36" s="27"/>
      <c r="E36" s="27"/>
      <c r="F36" s="27"/>
      <c r="G36" s="27"/>
      <c r="H36" s="27"/>
    </row>
    <row r="37" ht="12.75" customHeight="1"/>
  </sheetData>
  <mergeCells count="9">
    <mergeCell ref="A35:B35"/>
    <mergeCell ref="A3:A4"/>
    <mergeCell ref="B3:B4"/>
    <mergeCell ref="H3:H4"/>
    <mergeCell ref="C3:C4"/>
    <mergeCell ref="E3:E4"/>
    <mergeCell ref="F3:F4"/>
    <mergeCell ref="D3:D4"/>
    <mergeCell ref="G3:G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5.7109375" style="4" customWidth="1"/>
    <col min="4" max="6" width="6.7109375" style="4" customWidth="1"/>
    <col min="7" max="7" width="5.7109375" style="4" customWidth="1"/>
    <col min="8" max="8" width="6.7109375" style="4" customWidth="1"/>
    <col min="9" max="16384" width="9.140625" style="4" customWidth="1"/>
  </cols>
  <sheetData>
    <row r="1" spans="1:2" ht="12.75" customHeight="1">
      <c r="A1" s="1" t="s">
        <v>801</v>
      </c>
      <c r="B1" s="1" t="s">
        <v>802</v>
      </c>
    </row>
    <row r="2" ht="3.75" customHeight="1">
      <c r="A2" s="3"/>
    </row>
    <row r="3" spans="1:8" ht="12.75" customHeight="1">
      <c r="A3" s="179" t="s">
        <v>621</v>
      </c>
      <c r="B3" s="181" t="s">
        <v>620</v>
      </c>
      <c r="C3" s="173" t="s">
        <v>794</v>
      </c>
      <c r="D3" s="173" t="s">
        <v>795</v>
      </c>
      <c r="E3" s="173" t="s">
        <v>796</v>
      </c>
      <c r="F3" s="173" t="s">
        <v>797</v>
      </c>
      <c r="G3" s="173" t="s">
        <v>798</v>
      </c>
      <c r="H3" s="250" t="s">
        <v>625</v>
      </c>
    </row>
    <row r="4" spans="1:8" ht="12.75" customHeight="1">
      <c r="A4" s="180"/>
      <c r="B4" s="182"/>
      <c r="C4" s="256"/>
      <c r="D4" s="256"/>
      <c r="E4" s="256"/>
      <c r="F4" s="256"/>
      <c r="G4" s="256"/>
      <c r="H4" s="251"/>
    </row>
    <row r="5" spans="1:8" ht="12.75" customHeight="1">
      <c r="A5" s="5">
        <v>1</v>
      </c>
      <c r="B5" s="6" t="s">
        <v>635</v>
      </c>
      <c r="C5" s="6">
        <v>286</v>
      </c>
      <c r="D5" s="6">
        <v>3810</v>
      </c>
      <c r="E5" s="6">
        <v>6770</v>
      </c>
      <c r="F5" s="6">
        <v>3542</v>
      </c>
      <c r="G5" s="35">
        <v>588</v>
      </c>
      <c r="H5" s="7">
        <f aca="true" t="shared" si="0" ref="H5:H34">SUM(C5:G5)</f>
        <v>14996</v>
      </c>
    </row>
    <row r="6" spans="1:8" ht="12.75" customHeight="1">
      <c r="A6" s="8">
        <v>2</v>
      </c>
      <c r="B6" s="9" t="s">
        <v>636</v>
      </c>
      <c r="C6" s="9">
        <v>18</v>
      </c>
      <c r="D6" s="9">
        <v>45</v>
      </c>
      <c r="E6" s="9">
        <v>277</v>
      </c>
      <c r="F6" s="9">
        <v>260</v>
      </c>
      <c r="G6" s="40">
        <v>4</v>
      </c>
      <c r="H6" s="10">
        <f t="shared" si="0"/>
        <v>604</v>
      </c>
    </row>
    <row r="7" spans="1:8" ht="12.75" customHeight="1">
      <c r="A7" s="8">
        <v>3</v>
      </c>
      <c r="B7" s="9" t="s">
        <v>637</v>
      </c>
      <c r="C7" s="9">
        <v>49</v>
      </c>
      <c r="D7" s="9">
        <v>115</v>
      </c>
      <c r="E7" s="9">
        <v>417</v>
      </c>
      <c r="F7" s="9">
        <v>304</v>
      </c>
      <c r="G7" s="40">
        <v>22</v>
      </c>
      <c r="H7" s="10">
        <f t="shared" si="0"/>
        <v>907</v>
      </c>
    </row>
    <row r="8" spans="1:8" ht="12.75" customHeight="1">
      <c r="A8" s="8">
        <v>4</v>
      </c>
      <c r="B8" s="9" t="s">
        <v>609</v>
      </c>
      <c r="C8" s="9">
        <v>25</v>
      </c>
      <c r="D8" s="9">
        <v>96</v>
      </c>
      <c r="E8" s="9">
        <v>148</v>
      </c>
      <c r="F8" s="9">
        <v>48</v>
      </c>
      <c r="G8" s="40">
        <v>0</v>
      </c>
      <c r="H8" s="10">
        <f t="shared" si="0"/>
        <v>317</v>
      </c>
    </row>
    <row r="9" spans="1:8" ht="12.75" customHeight="1">
      <c r="A9" s="8">
        <v>5</v>
      </c>
      <c r="B9" s="9" t="s">
        <v>610</v>
      </c>
      <c r="C9" s="9">
        <v>49</v>
      </c>
      <c r="D9" s="9">
        <v>284</v>
      </c>
      <c r="E9" s="9">
        <v>645</v>
      </c>
      <c r="F9" s="9">
        <v>203</v>
      </c>
      <c r="G9" s="40">
        <v>0</v>
      </c>
      <c r="H9" s="10">
        <f t="shared" si="0"/>
        <v>1181</v>
      </c>
    </row>
    <row r="10" spans="1:8" ht="12.75" customHeight="1">
      <c r="A10" s="8">
        <v>6</v>
      </c>
      <c r="B10" s="9" t="s">
        <v>638</v>
      </c>
      <c r="C10" s="9">
        <v>83</v>
      </c>
      <c r="D10" s="9">
        <v>421</v>
      </c>
      <c r="E10" s="9">
        <v>849</v>
      </c>
      <c r="F10" s="9">
        <v>491</v>
      </c>
      <c r="G10" s="40">
        <v>10</v>
      </c>
      <c r="H10" s="10">
        <f t="shared" si="0"/>
        <v>1854</v>
      </c>
    </row>
    <row r="11" spans="1:8" ht="12.75" customHeight="1">
      <c r="A11" s="8">
        <v>7</v>
      </c>
      <c r="B11" s="9" t="s">
        <v>611</v>
      </c>
      <c r="C11" s="9">
        <v>18</v>
      </c>
      <c r="D11" s="9">
        <v>52</v>
      </c>
      <c r="E11" s="9">
        <v>71</v>
      </c>
      <c r="F11" s="9">
        <v>117</v>
      </c>
      <c r="G11" s="40">
        <v>0</v>
      </c>
      <c r="H11" s="10">
        <f t="shared" si="0"/>
        <v>258</v>
      </c>
    </row>
    <row r="12" spans="1:8" ht="12.75" customHeight="1">
      <c r="A12" s="8">
        <v>8</v>
      </c>
      <c r="B12" s="9" t="s">
        <v>612</v>
      </c>
      <c r="C12" s="9">
        <v>443</v>
      </c>
      <c r="D12" s="9">
        <v>701</v>
      </c>
      <c r="E12" s="9">
        <v>1192</v>
      </c>
      <c r="F12" s="9">
        <v>771</v>
      </c>
      <c r="G12" s="40">
        <v>129</v>
      </c>
      <c r="H12" s="10">
        <f t="shared" si="0"/>
        <v>3236</v>
      </c>
    </row>
    <row r="13" spans="1:8" ht="12.75" customHeight="1">
      <c r="A13" s="8">
        <v>9</v>
      </c>
      <c r="B13" s="9" t="s">
        <v>639</v>
      </c>
      <c r="C13" s="9">
        <v>0</v>
      </c>
      <c r="D13" s="9">
        <v>28</v>
      </c>
      <c r="E13" s="9">
        <v>16</v>
      </c>
      <c r="F13" s="9">
        <v>2</v>
      </c>
      <c r="G13" s="40">
        <v>0</v>
      </c>
      <c r="H13" s="10">
        <f t="shared" si="0"/>
        <v>46</v>
      </c>
    </row>
    <row r="14" spans="1:8" ht="12.75" customHeight="1">
      <c r="A14" s="8">
        <v>10</v>
      </c>
      <c r="B14" s="9" t="s">
        <v>613</v>
      </c>
      <c r="C14" s="9">
        <v>18</v>
      </c>
      <c r="D14" s="9">
        <v>64</v>
      </c>
      <c r="E14" s="9">
        <v>94</v>
      </c>
      <c r="F14" s="9">
        <v>78</v>
      </c>
      <c r="G14" s="40">
        <v>23</v>
      </c>
      <c r="H14" s="10">
        <f t="shared" si="0"/>
        <v>277</v>
      </c>
    </row>
    <row r="15" spans="1:8" ht="12.75" customHeight="1">
      <c r="A15" s="8">
        <v>11</v>
      </c>
      <c r="B15" s="9" t="s">
        <v>640</v>
      </c>
      <c r="C15" s="9">
        <v>2576</v>
      </c>
      <c r="D15" s="9">
        <v>12738</v>
      </c>
      <c r="E15" s="9">
        <v>18322</v>
      </c>
      <c r="F15" s="9">
        <v>8986</v>
      </c>
      <c r="G15" s="40">
        <v>1022</v>
      </c>
      <c r="H15" s="10">
        <f t="shared" si="0"/>
        <v>43644</v>
      </c>
    </row>
    <row r="16" spans="1:8" ht="12.75" customHeight="1">
      <c r="A16" s="8">
        <v>12</v>
      </c>
      <c r="B16" s="9" t="s">
        <v>641</v>
      </c>
      <c r="C16" s="9">
        <v>1336</v>
      </c>
      <c r="D16" s="9">
        <v>7480</v>
      </c>
      <c r="E16" s="9">
        <v>18303</v>
      </c>
      <c r="F16" s="9">
        <v>14716</v>
      </c>
      <c r="G16" s="40">
        <v>1804</v>
      </c>
      <c r="H16" s="10">
        <f t="shared" si="0"/>
        <v>43639</v>
      </c>
    </row>
    <row r="17" spans="1:8" ht="12.75" customHeight="1">
      <c r="A17" s="8">
        <v>13</v>
      </c>
      <c r="B17" s="9" t="s">
        <v>642</v>
      </c>
      <c r="C17" s="9">
        <v>69</v>
      </c>
      <c r="D17" s="9">
        <v>220</v>
      </c>
      <c r="E17" s="9">
        <v>909</v>
      </c>
      <c r="F17" s="9">
        <v>1576</v>
      </c>
      <c r="G17" s="40">
        <v>1759</v>
      </c>
      <c r="H17" s="10">
        <f t="shared" si="0"/>
        <v>4533</v>
      </c>
    </row>
    <row r="18" spans="1:8" ht="12.75" customHeight="1">
      <c r="A18" s="8">
        <v>14</v>
      </c>
      <c r="B18" s="9" t="s">
        <v>643</v>
      </c>
      <c r="C18" s="9">
        <v>3236</v>
      </c>
      <c r="D18" s="9">
        <v>12157</v>
      </c>
      <c r="E18" s="9">
        <v>17418</v>
      </c>
      <c r="F18" s="9">
        <v>13302</v>
      </c>
      <c r="G18" s="40">
        <v>2868</v>
      </c>
      <c r="H18" s="10">
        <f t="shared" si="0"/>
        <v>48981</v>
      </c>
    </row>
    <row r="19" spans="1:8" ht="12.75" customHeight="1">
      <c r="A19" s="8">
        <v>15</v>
      </c>
      <c r="B19" s="9" t="s">
        <v>614</v>
      </c>
      <c r="C19" s="9">
        <v>369</v>
      </c>
      <c r="D19" s="9">
        <v>2252</v>
      </c>
      <c r="E19" s="9">
        <v>3427</v>
      </c>
      <c r="F19" s="9">
        <v>2572</v>
      </c>
      <c r="G19" s="40">
        <v>244</v>
      </c>
      <c r="H19" s="10">
        <f t="shared" si="0"/>
        <v>8864</v>
      </c>
    </row>
    <row r="20" spans="1:8" ht="12.75" customHeight="1">
      <c r="A20" s="8">
        <v>16</v>
      </c>
      <c r="B20" s="9" t="s">
        <v>615</v>
      </c>
      <c r="C20" s="9">
        <v>20</v>
      </c>
      <c r="D20" s="9">
        <v>368</v>
      </c>
      <c r="E20" s="9">
        <v>226</v>
      </c>
      <c r="F20" s="9">
        <v>74</v>
      </c>
      <c r="G20" s="40">
        <v>2</v>
      </c>
      <c r="H20" s="10">
        <f t="shared" si="0"/>
        <v>690</v>
      </c>
    </row>
    <row r="21" spans="1:8" ht="12.75" customHeight="1">
      <c r="A21" s="8">
        <v>17</v>
      </c>
      <c r="B21" s="9" t="s">
        <v>644</v>
      </c>
      <c r="C21" s="9">
        <v>411</v>
      </c>
      <c r="D21" s="9">
        <v>973</v>
      </c>
      <c r="E21" s="9">
        <v>1467</v>
      </c>
      <c r="F21" s="9">
        <v>1094</v>
      </c>
      <c r="G21" s="40">
        <v>37</v>
      </c>
      <c r="H21" s="10">
        <f t="shared" si="0"/>
        <v>3982</v>
      </c>
    </row>
    <row r="22" spans="1:8" ht="12.75" customHeight="1">
      <c r="A22" s="8">
        <v>18</v>
      </c>
      <c r="B22" s="9" t="s">
        <v>645</v>
      </c>
      <c r="C22" s="9">
        <v>0</v>
      </c>
      <c r="D22" s="9">
        <v>77</v>
      </c>
      <c r="E22" s="9">
        <v>94</v>
      </c>
      <c r="F22" s="9">
        <v>63</v>
      </c>
      <c r="G22" s="40">
        <v>0</v>
      </c>
      <c r="H22" s="10">
        <f t="shared" si="0"/>
        <v>234</v>
      </c>
    </row>
    <row r="23" spans="1:8" ht="12.75" customHeight="1">
      <c r="A23" s="8">
        <v>19</v>
      </c>
      <c r="B23" s="9" t="s">
        <v>646</v>
      </c>
      <c r="C23" s="9">
        <v>20</v>
      </c>
      <c r="D23" s="9">
        <v>282</v>
      </c>
      <c r="E23" s="9">
        <v>395</v>
      </c>
      <c r="F23" s="9">
        <v>368</v>
      </c>
      <c r="G23" s="40">
        <v>29</v>
      </c>
      <c r="H23" s="10">
        <f t="shared" si="0"/>
        <v>1094</v>
      </c>
    </row>
    <row r="24" spans="1:8" ht="12.75" customHeight="1">
      <c r="A24" s="8">
        <v>20</v>
      </c>
      <c r="B24" s="9" t="s">
        <v>647</v>
      </c>
      <c r="C24" s="9">
        <v>0</v>
      </c>
      <c r="D24" s="9">
        <v>75</v>
      </c>
      <c r="E24" s="9">
        <v>282</v>
      </c>
      <c r="F24" s="9">
        <v>58</v>
      </c>
      <c r="G24" s="40">
        <v>2</v>
      </c>
      <c r="H24" s="10">
        <f t="shared" si="0"/>
        <v>417</v>
      </c>
    </row>
    <row r="25" spans="1:8" ht="12.75" customHeight="1">
      <c r="A25" s="8">
        <v>21</v>
      </c>
      <c r="B25" s="9" t="s">
        <v>648</v>
      </c>
      <c r="C25" s="9">
        <v>0</v>
      </c>
      <c r="D25" s="9">
        <v>222</v>
      </c>
      <c r="E25" s="9">
        <v>756</v>
      </c>
      <c r="F25" s="9">
        <v>379</v>
      </c>
      <c r="G25" s="40">
        <v>9</v>
      </c>
      <c r="H25" s="10">
        <f t="shared" si="0"/>
        <v>1366</v>
      </c>
    </row>
    <row r="26" spans="1:8" ht="12.75" customHeight="1">
      <c r="A26" s="8">
        <v>22</v>
      </c>
      <c r="B26" s="9" t="s">
        <v>649</v>
      </c>
      <c r="C26" s="9">
        <v>3</v>
      </c>
      <c r="D26" s="9">
        <v>56</v>
      </c>
      <c r="E26" s="9">
        <v>53</v>
      </c>
      <c r="F26" s="9">
        <v>40</v>
      </c>
      <c r="G26" s="40">
        <v>0</v>
      </c>
      <c r="H26" s="10">
        <f t="shared" si="0"/>
        <v>152</v>
      </c>
    </row>
    <row r="27" spans="1:8" ht="12.75" customHeight="1">
      <c r="A27" s="8">
        <v>23</v>
      </c>
      <c r="B27" s="9" t="s">
        <v>650</v>
      </c>
      <c r="C27" s="9">
        <v>0</v>
      </c>
      <c r="D27" s="9">
        <v>13</v>
      </c>
      <c r="E27" s="9">
        <v>22</v>
      </c>
      <c r="F27" s="9">
        <v>9</v>
      </c>
      <c r="G27" s="40">
        <v>0</v>
      </c>
      <c r="H27" s="10">
        <f t="shared" si="0"/>
        <v>44</v>
      </c>
    </row>
    <row r="28" spans="1:8" ht="12.75" customHeight="1">
      <c r="A28" s="8">
        <v>24</v>
      </c>
      <c r="B28" s="9" t="s">
        <v>651</v>
      </c>
      <c r="C28" s="9">
        <v>20</v>
      </c>
      <c r="D28" s="9">
        <v>75</v>
      </c>
      <c r="E28" s="9">
        <v>335</v>
      </c>
      <c r="F28" s="9">
        <v>259</v>
      </c>
      <c r="G28" s="40">
        <v>11</v>
      </c>
      <c r="H28" s="10">
        <f t="shared" si="0"/>
        <v>700</v>
      </c>
    </row>
    <row r="29" spans="1:8" ht="12.75" customHeight="1">
      <c r="A29" s="8">
        <v>25</v>
      </c>
      <c r="B29" s="9" t="s">
        <v>652</v>
      </c>
      <c r="C29" s="9">
        <v>372</v>
      </c>
      <c r="D29" s="9">
        <v>274</v>
      </c>
      <c r="E29" s="9">
        <v>506</v>
      </c>
      <c r="F29" s="9">
        <v>304</v>
      </c>
      <c r="G29" s="40">
        <v>105</v>
      </c>
      <c r="H29" s="10">
        <f t="shared" si="0"/>
        <v>1561</v>
      </c>
    </row>
    <row r="30" spans="1:8" ht="12.75" customHeight="1">
      <c r="A30" s="8">
        <v>26</v>
      </c>
      <c r="B30" s="9" t="s">
        <v>653</v>
      </c>
      <c r="C30" s="9">
        <v>0</v>
      </c>
      <c r="D30" s="9">
        <v>4</v>
      </c>
      <c r="E30" s="9">
        <v>19</v>
      </c>
      <c r="F30" s="9">
        <v>10</v>
      </c>
      <c r="G30" s="40">
        <v>0</v>
      </c>
      <c r="H30" s="10">
        <f t="shared" si="0"/>
        <v>33</v>
      </c>
    </row>
    <row r="31" spans="1:8" ht="12.75" customHeight="1">
      <c r="A31" s="8">
        <v>27</v>
      </c>
      <c r="B31" s="9" t="s">
        <v>616</v>
      </c>
      <c r="C31" s="9">
        <v>0</v>
      </c>
      <c r="D31" s="9">
        <v>90</v>
      </c>
      <c r="E31" s="9">
        <v>12</v>
      </c>
      <c r="F31" s="9">
        <v>3</v>
      </c>
      <c r="G31" s="40">
        <v>1</v>
      </c>
      <c r="H31" s="10">
        <f t="shared" si="0"/>
        <v>106</v>
      </c>
    </row>
    <row r="32" spans="1:8" ht="12.75" customHeight="1">
      <c r="A32" s="8">
        <v>28</v>
      </c>
      <c r="B32" s="9" t="s">
        <v>617</v>
      </c>
      <c r="C32" s="9">
        <v>0</v>
      </c>
      <c r="D32" s="9">
        <v>4</v>
      </c>
      <c r="E32" s="9">
        <v>15</v>
      </c>
      <c r="F32" s="9">
        <v>0</v>
      </c>
      <c r="G32" s="40">
        <v>0</v>
      </c>
      <c r="H32" s="10">
        <f t="shared" si="0"/>
        <v>19</v>
      </c>
    </row>
    <row r="33" spans="1:8" ht="12.75" customHeight="1">
      <c r="A33" s="8">
        <v>29</v>
      </c>
      <c r="B33" s="9" t="s">
        <v>618</v>
      </c>
      <c r="C33" s="9">
        <v>0</v>
      </c>
      <c r="D33" s="9">
        <v>0</v>
      </c>
      <c r="E33" s="9">
        <v>0</v>
      </c>
      <c r="F33" s="9">
        <v>0</v>
      </c>
      <c r="G33" s="40">
        <v>0</v>
      </c>
      <c r="H33" s="10">
        <f t="shared" si="0"/>
        <v>0</v>
      </c>
    </row>
    <row r="34" spans="1:8" ht="12.75" customHeight="1">
      <c r="A34" s="11">
        <v>30</v>
      </c>
      <c r="B34" s="12" t="s">
        <v>619</v>
      </c>
      <c r="C34" s="12">
        <v>9</v>
      </c>
      <c r="D34" s="12">
        <v>121</v>
      </c>
      <c r="E34" s="12">
        <v>203</v>
      </c>
      <c r="F34" s="12">
        <v>107</v>
      </c>
      <c r="G34" s="37">
        <v>7</v>
      </c>
      <c r="H34" s="13">
        <f t="shared" si="0"/>
        <v>447</v>
      </c>
    </row>
    <row r="35" spans="1:8" ht="12.75" customHeight="1">
      <c r="A35" s="177" t="s">
        <v>625</v>
      </c>
      <c r="B35" s="178"/>
      <c r="C35" s="14">
        <f aca="true" t="shared" si="1" ref="C35:H35">SUM(C5:C34)</f>
        <v>9430</v>
      </c>
      <c r="D35" s="14">
        <f t="shared" si="1"/>
        <v>43097</v>
      </c>
      <c r="E35" s="14">
        <f t="shared" si="1"/>
        <v>73243</v>
      </c>
      <c r="F35" s="14">
        <f t="shared" si="1"/>
        <v>49736</v>
      </c>
      <c r="G35" s="14">
        <f t="shared" si="1"/>
        <v>8676</v>
      </c>
      <c r="H35" s="15">
        <f t="shared" si="1"/>
        <v>184182</v>
      </c>
    </row>
    <row r="36" spans="1:8" ht="12.75" customHeight="1">
      <c r="A36" s="26"/>
      <c r="B36" s="26"/>
      <c r="C36" s="27"/>
      <c r="D36" s="27"/>
      <c r="E36" s="27"/>
      <c r="F36" s="27"/>
      <c r="G36" s="27"/>
      <c r="H36" s="27"/>
    </row>
    <row r="37" ht="12.75" customHeight="1"/>
  </sheetData>
  <mergeCells count="9">
    <mergeCell ref="A35:B35"/>
    <mergeCell ref="A3:A4"/>
    <mergeCell ref="B3:B4"/>
    <mergeCell ref="H3:H4"/>
    <mergeCell ref="C3:C4"/>
    <mergeCell ref="E3:E4"/>
    <mergeCell ref="F3:F4"/>
    <mergeCell ref="D3:D4"/>
    <mergeCell ref="G3:G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803</v>
      </c>
      <c r="B1" s="1" t="s">
        <v>810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95" t="s">
        <v>804</v>
      </c>
      <c r="D3" s="195" t="s">
        <v>805</v>
      </c>
      <c r="E3" s="257"/>
      <c r="F3" s="257"/>
      <c r="G3" s="258"/>
    </row>
    <row r="4" spans="1:7" ht="12.75" customHeight="1">
      <c r="A4" s="180"/>
      <c r="B4" s="182"/>
      <c r="C4" s="259"/>
      <c r="D4" s="52" t="s">
        <v>806</v>
      </c>
      <c r="E4" s="52" t="s">
        <v>807</v>
      </c>
      <c r="F4" s="52" t="s">
        <v>808</v>
      </c>
      <c r="G4" s="53" t="s">
        <v>625</v>
      </c>
    </row>
    <row r="5" spans="1:7" ht="12.75" customHeight="1">
      <c r="A5" s="5">
        <v>1</v>
      </c>
      <c r="B5" s="6" t="s">
        <v>635</v>
      </c>
      <c r="C5" s="6">
        <v>214</v>
      </c>
      <c r="D5" s="6">
        <v>204</v>
      </c>
      <c r="E5" s="6">
        <v>154</v>
      </c>
      <c r="F5" s="6">
        <v>103</v>
      </c>
      <c r="G5" s="7">
        <f aca="true" t="shared" si="0" ref="G5:G34">SUM(D5:F5)</f>
        <v>461</v>
      </c>
    </row>
    <row r="6" spans="1:7" ht="12.75" customHeight="1">
      <c r="A6" s="8">
        <v>2</v>
      </c>
      <c r="B6" s="9" t="s">
        <v>636</v>
      </c>
      <c r="C6" s="9">
        <v>28</v>
      </c>
      <c r="D6" s="9">
        <v>43</v>
      </c>
      <c r="E6" s="9">
        <v>62</v>
      </c>
      <c r="F6" s="9">
        <v>46</v>
      </c>
      <c r="G6" s="10">
        <f t="shared" si="0"/>
        <v>151</v>
      </c>
    </row>
    <row r="7" spans="1:7" ht="12.75" customHeight="1">
      <c r="A7" s="8">
        <v>3</v>
      </c>
      <c r="B7" s="9" t="s">
        <v>637</v>
      </c>
      <c r="C7" s="9">
        <v>32</v>
      </c>
      <c r="D7" s="9">
        <v>38</v>
      </c>
      <c r="E7" s="9">
        <v>36</v>
      </c>
      <c r="F7" s="9">
        <v>28</v>
      </c>
      <c r="G7" s="10">
        <f t="shared" si="0"/>
        <v>102</v>
      </c>
    </row>
    <row r="8" spans="1:7" ht="12.75" customHeight="1">
      <c r="A8" s="8">
        <v>4</v>
      </c>
      <c r="B8" s="9" t="s">
        <v>609</v>
      </c>
      <c r="C8" s="9">
        <v>11</v>
      </c>
      <c r="D8" s="9">
        <v>16</v>
      </c>
      <c r="E8" s="9">
        <v>10</v>
      </c>
      <c r="F8" s="9">
        <v>6</v>
      </c>
      <c r="G8" s="10">
        <f t="shared" si="0"/>
        <v>32</v>
      </c>
    </row>
    <row r="9" spans="1:7" ht="12.75" customHeight="1">
      <c r="A9" s="8">
        <v>5</v>
      </c>
      <c r="B9" s="9" t="s">
        <v>610</v>
      </c>
      <c r="C9" s="9">
        <v>25</v>
      </c>
      <c r="D9" s="9">
        <v>32</v>
      </c>
      <c r="E9" s="9">
        <v>32</v>
      </c>
      <c r="F9" s="9">
        <v>18</v>
      </c>
      <c r="G9" s="10">
        <f t="shared" si="0"/>
        <v>82</v>
      </c>
    </row>
    <row r="10" spans="1:7" ht="12.75" customHeight="1">
      <c r="A10" s="8">
        <v>6</v>
      </c>
      <c r="B10" s="9" t="s">
        <v>638</v>
      </c>
      <c r="C10" s="9">
        <v>79</v>
      </c>
      <c r="D10" s="9">
        <v>85</v>
      </c>
      <c r="E10" s="9">
        <v>67</v>
      </c>
      <c r="F10" s="9">
        <v>44</v>
      </c>
      <c r="G10" s="10">
        <f t="shared" si="0"/>
        <v>196</v>
      </c>
    </row>
    <row r="11" spans="1:7" ht="12.75" customHeight="1">
      <c r="A11" s="8">
        <v>7</v>
      </c>
      <c r="B11" s="9" t="s">
        <v>611</v>
      </c>
      <c r="C11" s="9">
        <v>11</v>
      </c>
      <c r="D11" s="9">
        <v>12</v>
      </c>
      <c r="E11" s="9">
        <v>8</v>
      </c>
      <c r="F11" s="9">
        <v>3</v>
      </c>
      <c r="G11" s="10">
        <f t="shared" si="0"/>
        <v>23</v>
      </c>
    </row>
    <row r="12" spans="1:7" ht="12.75" customHeight="1">
      <c r="A12" s="8">
        <v>8</v>
      </c>
      <c r="B12" s="9" t="s">
        <v>612</v>
      </c>
      <c r="C12" s="9">
        <v>107</v>
      </c>
      <c r="D12" s="9">
        <v>108</v>
      </c>
      <c r="E12" s="9">
        <v>82</v>
      </c>
      <c r="F12" s="9">
        <v>59</v>
      </c>
      <c r="G12" s="10">
        <f t="shared" si="0"/>
        <v>249</v>
      </c>
    </row>
    <row r="13" spans="1:7" ht="12.75" customHeight="1">
      <c r="A13" s="8">
        <v>9</v>
      </c>
      <c r="B13" s="9" t="s">
        <v>639</v>
      </c>
      <c r="C13" s="9">
        <v>6</v>
      </c>
      <c r="D13" s="9">
        <v>5</v>
      </c>
      <c r="E13" s="9">
        <v>3</v>
      </c>
      <c r="F13" s="9">
        <v>2</v>
      </c>
      <c r="G13" s="10">
        <f t="shared" si="0"/>
        <v>10</v>
      </c>
    </row>
    <row r="14" spans="1:7" ht="12.75" customHeight="1">
      <c r="A14" s="8">
        <v>10</v>
      </c>
      <c r="B14" s="9" t="s">
        <v>613</v>
      </c>
      <c r="C14" s="9">
        <v>16</v>
      </c>
      <c r="D14" s="9">
        <v>18</v>
      </c>
      <c r="E14" s="9">
        <v>12</v>
      </c>
      <c r="F14" s="9">
        <v>9</v>
      </c>
      <c r="G14" s="10">
        <f t="shared" si="0"/>
        <v>39</v>
      </c>
    </row>
    <row r="15" spans="1:7" ht="12.75" customHeight="1">
      <c r="A15" s="8">
        <v>11</v>
      </c>
      <c r="B15" s="9" t="s">
        <v>640</v>
      </c>
      <c r="C15" s="9">
        <v>1356</v>
      </c>
      <c r="D15" s="9">
        <v>1467</v>
      </c>
      <c r="E15" s="9">
        <v>592</v>
      </c>
      <c r="F15" s="9">
        <v>329</v>
      </c>
      <c r="G15" s="10">
        <f t="shared" si="0"/>
        <v>2388</v>
      </c>
    </row>
    <row r="16" spans="1:7" ht="12.75" customHeight="1">
      <c r="A16" s="8">
        <v>12</v>
      </c>
      <c r="B16" s="9" t="s">
        <v>641</v>
      </c>
      <c r="C16" s="9">
        <v>692</v>
      </c>
      <c r="D16" s="9">
        <v>871</v>
      </c>
      <c r="E16" s="9">
        <v>599</v>
      </c>
      <c r="F16" s="9">
        <v>384</v>
      </c>
      <c r="G16" s="10">
        <f t="shared" si="0"/>
        <v>1854</v>
      </c>
    </row>
    <row r="17" spans="1:7" ht="12.75" customHeight="1">
      <c r="A17" s="8">
        <v>13</v>
      </c>
      <c r="B17" s="9" t="s">
        <v>642</v>
      </c>
      <c r="C17" s="9">
        <v>58</v>
      </c>
      <c r="D17" s="9">
        <v>60</v>
      </c>
      <c r="E17" s="9">
        <v>48</v>
      </c>
      <c r="F17" s="9">
        <v>35</v>
      </c>
      <c r="G17" s="10">
        <f t="shared" si="0"/>
        <v>143</v>
      </c>
    </row>
    <row r="18" spans="1:7" ht="12.75" customHeight="1">
      <c r="A18" s="8">
        <v>14</v>
      </c>
      <c r="B18" s="9" t="s">
        <v>643</v>
      </c>
      <c r="C18" s="9">
        <v>1471</v>
      </c>
      <c r="D18" s="9">
        <v>1807</v>
      </c>
      <c r="E18" s="9">
        <v>1249</v>
      </c>
      <c r="F18" s="9">
        <v>735</v>
      </c>
      <c r="G18" s="10">
        <f t="shared" si="0"/>
        <v>3791</v>
      </c>
    </row>
    <row r="19" spans="1:7" ht="12.75" customHeight="1">
      <c r="A19" s="8">
        <v>15</v>
      </c>
      <c r="B19" s="9" t="s">
        <v>614</v>
      </c>
      <c r="C19" s="9">
        <v>161</v>
      </c>
      <c r="D19" s="9">
        <v>246</v>
      </c>
      <c r="E19" s="9">
        <v>138</v>
      </c>
      <c r="F19" s="9">
        <v>100</v>
      </c>
      <c r="G19" s="10">
        <f t="shared" si="0"/>
        <v>484</v>
      </c>
    </row>
    <row r="20" spans="1:7" ht="12.75" customHeight="1">
      <c r="A20" s="8">
        <v>16</v>
      </c>
      <c r="B20" s="9" t="s">
        <v>615</v>
      </c>
      <c r="C20" s="9">
        <v>38</v>
      </c>
      <c r="D20" s="9">
        <v>45</v>
      </c>
      <c r="E20" s="9">
        <v>19</v>
      </c>
      <c r="F20" s="9">
        <v>9</v>
      </c>
      <c r="G20" s="10">
        <f t="shared" si="0"/>
        <v>73</v>
      </c>
    </row>
    <row r="21" spans="1:7" ht="12.75" customHeight="1">
      <c r="A21" s="8">
        <v>17</v>
      </c>
      <c r="B21" s="9" t="s">
        <v>644</v>
      </c>
      <c r="C21" s="9">
        <v>118</v>
      </c>
      <c r="D21" s="9">
        <v>104</v>
      </c>
      <c r="E21" s="9">
        <v>86</v>
      </c>
      <c r="F21" s="9">
        <v>56</v>
      </c>
      <c r="G21" s="10">
        <f t="shared" si="0"/>
        <v>246</v>
      </c>
    </row>
    <row r="22" spans="1:7" ht="12.75" customHeight="1">
      <c r="A22" s="8">
        <v>18</v>
      </c>
      <c r="B22" s="9" t="s">
        <v>645</v>
      </c>
      <c r="C22" s="9">
        <v>4</v>
      </c>
      <c r="D22" s="9">
        <v>6</v>
      </c>
      <c r="E22" s="9">
        <v>5</v>
      </c>
      <c r="F22" s="9">
        <v>1</v>
      </c>
      <c r="G22" s="10">
        <f t="shared" si="0"/>
        <v>12</v>
      </c>
    </row>
    <row r="23" spans="1:7" ht="12.75" customHeight="1">
      <c r="A23" s="8">
        <v>19</v>
      </c>
      <c r="B23" s="9" t="s">
        <v>646</v>
      </c>
      <c r="C23" s="9">
        <v>31</v>
      </c>
      <c r="D23" s="9">
        <v>32</v>
      </c>
      <c r="E23" s="9">
        <v>17</v>
      </c>
      <c r="F23" s="9">
        <v>6</v>
      </c>
      <c r="G23" s="10">
        <f t="shared" si="0"/>
        <v>55</v>
      </c>
    </row>
    <row r="24" spans="1:7" ht="12.75" customHeight="1">
      <c r="A24" s="8">
        <v>20</v>
      </c>
      <c r="B24" s="9" t="s">
        <v>647</v>
      </c>
      <c r="C24" s="9">
        <v>21</v>
      </c>
      <c r="D24" s="9">
        <v>26</v>
      </c>
      <c r="E24" s="9">
        <v>10</v>
      </c>
      <c r="F24" s="9">
        <v>6</v>
      </c>
      <c r="G24" s="10">
        <f t="shared" si="0"/>
        <v>42</v>
      </c>
    </row>
    <row r="25" spans="1:7" ht="12.75" customHeight="1">
      <c r="A25" s="8">
        <v>21</v>
      </c>
      <c r="B25" s="9" t="s">
        <v>648</v>
      </c>
      <c r="C25" s="9">
        <v>48</v>
      </c>
      <c r="D25" s="9">
        <v>73</v>
      </c>
      <c r="E25" s="9">
        <v>61</v>
      </c>
      <c r="F25" s="9">
        <v>35</v>
      </c>
      <c r="G25" s="10">
        <f t="shared" si="0"/>
        <v>169</v>
      </c>
    </row>
    <row r="26" spans="1:7" ht="12.75" customHeight="1">
      <c r="A26" s="8">
        <v>22</v>
      </c>
      <c r="B26" s="9" t="s">
        <v>649</v>
      </c>
      <c r="C26" s="9">
        <v>40</v>
      </c>
      <c r="D26" s="9">
        <v>37</v>
      </c>
      <c r="E26" s="9">
        <v>20</v>
      </c>
      <c r="F26" s="9">
        <v>11</v>
      </c>
      <c r="G26" s="10">
        <f t="shared" si="0"/>
        <v>68</v>
      </c>
    </row>
    <row r="27" spans="1:7" ht="12.75" customHeight="1">
      <c r="A27" s="8">
        <v>23</v>
      </c>
      <c r="B27" s="9" t="s">
        <v>650</v>
      </c>
      <c r="C27" s="9">
        <v>1</v>
      </c>
      <c r="D27" s="9">
        <v>1</v>
      </c>
      <c r="E27" s="9">
        <v>0</v>
      </c>
      <c r="F27" s="9">
        <v>0</v>
      </c>
      <c r="G27" s="10">
        <f t="shared" si="0"/>
        <v>1</v>
      </c>
    </row>
    <row r="28" spans="1:7" ht="12.75" customHeight="1">
      <c r="A28" s="8">
        <v>24</v>
      </c>
      <c r="B28" s="9" t="s">
        <v>651</v>
      </c>
      <c r="C28" s="9">
        <v>23</v>
      </c>
      <c r="D28" s="9">
        <v>21</v>
      </c>
      <c r="E28" s="9">
        <v>18</v>
      </c>
      <c r="F28" s="9">
        <v>5</v>
      </c>
      <c r="G28" s="10">
        <f t="shared" si="0"/>
        <v>44</v>
      </c>
    </row>
    <row r="29" spans="1:7" ht="12.75" customHeight="1">
      <c r="A29" s="8">
        <v>25</v>
      </c>
      <c r="B29" s="9" t="s">
        <v>652</v>
      </c>
      <c r="C29" s="9">
        <v>63</v>
      </c>
      <c r="D29" s="9">
        <v>60</v>
      </c>
      <c r="E29" s="9">
        <v>42</v>
      </c>
      <c r="F29" s="9">
        <v>28</v>
      </c>
      <c r="G29" s="10">
        <f t="shared" si="0"/>
        <v>130</v>
      </c>
    </row>
    <row r="30" spans="1:7" ht="12.75" customHeight="1">
      <c r="A30" s="8">
        <v>26</v>
      </c>
      <c r="B30" s="9" t="s">
        <v>653</v>
      </c>
      <c r="C30" s="9">
        <v>14</v>
      </c>
      <c r="D30" s="9">
        <v>16</v>
      </c>
      <c r="E30" s="9">
        <v>11</v>
      </c>
      <c r="F30" s="9">
        <v>5</v>
      </c>
      <c r="G30" s="10">
        <f t="shared" si="0"/>
        <v>32</v>
      </c>
    </row>
    <row r="31" spans="1:7" ht="12.75" customHeight="1">
      <c r="A31" s="8">
        <v>27</v>
      </c>
      <c r="B31" s="9" t="s">
        <v>616</v>
      </c>
      <c r="C31" s="9">
        <v>6</v>
      </c>
      <c r="D31" s="9">
        <v>8</v>
      </c>
      <c r="E31" s="9">
        <v>4</v>
      </c>
      <c r="F31" s="9">
        <v>4</v>
      </c>
      <c r="G31" s="10">
        <f t="shared" si="0"/>
        <v>16</v>
      </c>
    </row>
    <row r="32" spans="1:7" ht="12.75" customHeight="1">
      <c r="A32" s="8">
        <v>28</v>
      </c>
      <c r="B32" s="9" t="s">
        <v>617</v>
      </c>
      <c r="C32" s="9">
        <v>6</v>
      </c>
      <c r="D32" s="9">
        <v>5</v>
      </c>
      <c r="E32" s="9">
        <v>3</v>
      </c>
      <c r="F32" s="9">
        <v>2</v>
      </c>
      <c r="G32" s="10">
        <f t="shared" si="0"/>
        <v>10</v>
      </c>
    </row>
    <row r="33" spans="1:7" ht="12.75" customHeight="1">
      <c r="A33" s="8">
        <v>29</v>
      </c>
      <c r="B33" s="9" t="s">
        <v>618</v>
      </c>
      <c r="C33" s="9">
        <v>5</v>
      </c>
      <c r="D33" s="9">
        <v>5</v>
      </c>
      <c r="E33" s="9">
        <v>1</v>
      </c>
      <c r="F33" s="9">
        <v>1</v>
      </c>
      <c r="G33" s="10">
        <f t="shared" si="0"/>
        <v>7</v>
      </c>
    </row>
    <row r="34" spans="1:7" ht="12.75" customHeight="1">
      <c r="A34" s="11">
        <v>30</v>
      </c>
      <c r="B34" s="12" t="s">
        <v>619</v>
      </c>
      <c r="C34" s="12">
        <v>17</v>
      </c>
      <c r="D34" s="12">
        <v>13</v>
      </c>
      <c r="E34" s="12">
        <v>6</v>
      </c>
      <c r="F34" s="12">
        <v>0</v>
      </c>
      <c r="G34" s="13">
        <f t="shared" si="0"/>
        <v>19</v>
      </c>
    </row>
    <row r="35" spans="1:7" ht="12.75" customHeight="1">
      <c r="A35" s="177" t="s">
        <v>625</v>
      </c>
      <c r="B35" s="178"/>
      <c r="C35" s="14">
        <f>SUM(C5:C34)</f>
        <v>4702</v>
      </c>
      <c r="D35" s="14">
        <f>SUM(D5:D34)</f>
        <v>5464</v>
      </c>
      <c r="E35" s="14">
        <f>SUM(E5:E34)</f>
        <v>3395</v>
      </c>
      <c r="F35" s="14">
        <f>SUM(F5:F34)</f>
        <v>2070</v>
      </c>
      <c r="G35" s="15">
        <f>SUM(G5:G34)</f>
        <v>10929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5">
    <mergeCell ref="D3:G3"/>
    <mergeCell ref="A35:B35"/>
    <mergeCell ref="A3:A4"/>
    <mergeCell ref="B3:B4"/>
    <mergeCell ref="C3:C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809</v>
      </c>
      <c r="B1" s="1" t="s">
        <v>811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95" t="s">
        <v>804</v>
      </c>
      <c r="D3" s="195" t="s">
        <v>805</v>
      </c>
      <c r="E3" s="257"/>
      <c r="F3" s="257"/>
      <c r="G3" s="258"/>
    </row>
    <row r="4" spans="1:7" ht="12.75" customHeight="1">
      <c r="A4" s="180"/>
      <c r="B4" s="182"/>
      <c r="C4" s="259"/>
      <c r="D4" s="52" t="s">
        <v>806</v>
      </c>
      <c r="E4" s="52" t="s">
        <v>807</v>
      </c>
      <c r="F4" s="52" t="s">
        <v>808</v>
      </c>
      <c r="G4" s="53" t="s">
        <v>625</v>
      </c>
    </row>
    <row r="5" spans="1:7" ht="12.75" customHeight="1">
      <c r="A5" s="5">
        <v>1</v>
      </c>
      <c r="B5" s="6" t="s">
        <v>635</v>
      </c>
      <c r="C5" s="6">
        <v>17899</v>
      </c>
      <c r="D5" s="6">
        <v>19424</v>
      </c>
      <c r="E5" s="6">
        <v>18073</v>
      </c>
      <c r="F5" s="6">
        <v>8850</v>
      </c>
      <c r="G5" s="7">
        <f aca="true" t="shared" si="0" ref="G5:G34">SUM(D5:F5)</f>
        <v>46347</v>
      </c>
    </row>
    <row r="6" spans="1:7" ht="12.75" customHeight="1">
      <c r="A6" s="8">
        <v>2</v>
      </c>
      <c r="B6" s="9" t="s">
        <v>636</v>
      </c>
      <c r="C6" s="9">
        <v>1391</v>
      </c>
      <c r="D6" s="9">
        <v>3398</v>
      </c>
      <c r="E6" s="9">
        <v>14362</v>
      </c>
      <c r="F6" s="9">
        <v>4863</v>
      </c>
      <c r="G6" s="10">
        <f t="shared" si="0"/>
        <v>22623</v>
      </c>
    </row>
    <row r="7" spans="1:7" ht="12.75" customHeight="1">
      <c r="A7" s="8">
        <v>3</v>
      </c>
      <c r="B7" s="9" t="s">
        <v>637</v>
      </c>
      <c r="C7" s="9">
        <v>2066</v>
      </c>
      <c r="D7" s="9">
        <v>2733</v>
      </c>
      <c r="E7" s="9">
        <v>4030</v>
      </c>
      <c r="F7" s="9">
        <v>1585</v>
      </c>
      <c r="G7" s="10">
        <f t="shared" si="0"/>
        <v>8348</v>
      </c>
    </row>
    <row r="8" spans="1:7" ht="12.75" customHeight="1">
      <c r="A8" s="8">
        <v>4</v>
      </c>
      <c r="B8" s="9" t="s">
        <v>609</v>
      </c>
      <c r="C8" s="9">
        <v>678</v>
      </c>
      <c r="D8" s="9">
        <v>968</v>
      </c>
      <c r="E8" s="9">
        <v>738</v>
      </c>
      <c r="F8" s="9">
        <v>167</v>
      </c>
      <c r="G8" s="10">
        <f t="shared" si="0"/>
        <v>1873</v>
      </c>
    </row>
    <row r="9" spans="1:7" ht="12.75" customHeight="1">
      <c r="A9" s="8">
        <v>5</v>
      </c>
      <c r="B9" s="9" t="s">
        <v>610</v>
      </c>
      <c r="C9" s="9">
        <v>1650</v>
      </c>
      <c r="D9" s="9">
        <v>3565</v>
      </c>
      <c r="E9" s="9">
        <v>3582</v>
      </c>
      <c r="F9" s="9">
        <v>1094</v>
      </c>
      <c r="G9" s="10">
        <f t="shared" si="0"/>
        <v>8241</v>
      </c>
    </row>
    <row r="10" spans="1:7" ht="12.75" customHeight="1">
      <c r="A10" s="8">
        <v>6</v>
      </c>
      <c r="B10" s="9" t="s">
        <v>638</v>
      </c>
      <c r="C10" s="9">
        <v>5812</v>
      </c>
      <c r="D10" s="9">
        <v>8919</v>
      </c>
      <c r="E10" s="9">
        <v>4982</v>
      </c>
      <c r="F10" s="9">
        <v>2476</v>
      </c>
      <c r="G10" s="10">
        <f t="shared" si="0"/>
        <v>16377</v>
      </c>
    </row>
    <row r="11" spans="1:7" ht="12.75" customHeight="1">
      <c r="A11" s="8">
        <v>7</v>
      </c>
      <c r="B11" s="9" t="s">
        <v>611</v>
      </c>
      <c r="C11" s="9">
        <v>621</v>
      </c>
      <c r="D11" s="9">
        <v>920</v>
      </c>
      <c r="E11" s="9">
        <v>415</v>
      </c>
      <c r="F11" s="9">
        <v>78</v>
      </c>
      <c r="G11" s="10">
        <f t="shared" si="0"/>
        <v>1413</v>
      </c>
    </row>
    <row r="12" spans="1:7" ht="12.75" customHeight="1">
      <c r="A12" s="8">
        <v>8</v>
      </c>
      <c r="B12" s="9" t="s">
        <v>612</v>
      </c>
      <c r="C12" s="9">
        <v>6699</v>
      </c>
      <c r="D12" s="9">
        <v>8406</v>
      </c>
      <c r="E12" s="9">
        <v>5454</v>
      </c>
      <c r="F12" s="9">
        <v>2871</v>
      </c>
      <c r="G12" s="10">
        <f t="shared" si="0"/>
        <v>16731</v>
      </c>
    </row>
    <row r="13" spans="1:7" ht="12.75" customHeight="1">
      <c r="A13" s="8">
        <v>9</v>
      </c>
      <c r="B13" s="9" t="s">
        <v>639</v>
      </c>
      <c r="C13" s="9">
        <v>376</v>
      </c>
      <c r="D13" s="9">
        <v>401</v>
      </c>
      <c r="E13" s="9">
        <v>84</v>
      </c>
      <c r="F13" s="9">
        <v>7</v>
      </c>
      <c r="G13" s="10">
        <f t="shared" si="0"/>
        <v>492</v>
      </c>
    </row>
    <row r="14" spans="1:7" ht="12.75" customHeight="1">
      <c r="A14" s="8">
        <v>10</v>
      </c>
      <c r="B14" s="9" t="s">
        <v>613</v>
      </c>
      <c r="C14" s="9">
        <v>686</v>
      </c>
      <c r="D14" s="9">
        <v>1428</v>
      </c>
      <c r="E14" s="9">
        <v>701</v>
      </c>
      <c r="F14" s="9">
        <v>510</v>
      </c>
      <c r="G14" s="10">
        <f t="shared" si="0"/>
        <v>2639</v>
      </c>
    </row>
    <row r="15" spans="1:7" ht="12.75" customHeight="1">
      <c r="A15" s="8">
        <v>11</v>
      </c>
      <c r="B15" s="9" t="s">
        <v>640</v>
      </c>
      <c r="C15" s="9">
        <v>88671</v>
      </c>
      <c r="D15" s="9">
        <v>108184</v>
      </c>
      <c r="E15" s="9">
        <v>35858</v>
      </c>
      <c r="F15" s="9">
        <v>17415</v>
      </c>
      <c r="G15" s="10">
        <f t="shared" si="0"/>
        <v>161457</v>
      </c>
    </row>
    <row r="16" spans="1:7" ht="12.75" customHeight="1">
      <c r="A16" s="8">
        <v>12</v>
      </c>
      <c r="B16" s="9" t="s">
        <v>641</v>
      </c>
      <c r="C16" s="9">
        <v>47347</v>
      </c>
      <c r="D16" s="9">
        <v>78503</v>
      </c>
      <c r="E16" s="9">
        <v>39920</v>
      </c>
      <c r="F16" s="9">
        <v>17036</v>
      </c>
      <c r="G16" s="10">
        <f t="shared" si="0"/>
        <v>135459</v>
      </c>
    </row>
    <row r="17" spans="1:7" ht="12.75" customHeight="1">
      <c r="A17" s="8">
        <v>13</v>
      </c>
      <c r="B17" s="9" t="s">
        <v>642</v>
      </c>
      <c r="C17" s="9">
        <v>3187</v>
      </c>
      <c r="D17" s="9">
        <v>2813</v>
      </c>
      <c r="E17" s="9">
        <v>2652</v>
      </c>
      <c r="F17" s="9">
        <v>1445</v>
      </c>
      <c r="G17" s="10">
        <f t="shared" si="0"/>
        <v>6910</v>
      </c>
    </row>
    <row r="18" spans="1:7" ht="12.75" customHeight="1">
      <c r="A18" s="8">
        <v>14</v>
      </c>
      <c r="B18" s="9" t="s">
        <v>643</v>
      </c>
      <c r="C18" s="9">
        <v>106057</v>
      </c>
      <c r="D18" s="9">
        <v>187379</v>
      </c>
      <c r="E18" s="9">
        <v>101798</v>
      </c>
      <c r="F18" s="9">
        <v>45729</v>
      </c>
      <c r="G18" s="10">
        <f t="shared" si="0"/>
        <v>334906</v>
      </c>
    </row>
    <row r="19" spans="1:7" ht="12.75" customHeight="1">
      <c r="A19" s="8">
        <v>15</v>
      </c>
      <c r="B19" s="9" t="s">
        <v>614</v>
      </c>
      <c r="C19" s="9">
        <v>7090</v>
      </c>
      <c r="D19" s="9">
        <v>13277</v>
      </c>
      <c r="E19" s="9">
        <v>8473</v>
      </c>
      <c r="F19" s="9">
        <v>5005</v>
      </c>
      <c r="G19" s="10">
        <f t="shared" si="0"/>
        <v>26755</v>
      </c>
    </row>
    <row r="20" spans="1:7" ht="12.75" customHeight="1">
      <c r="A20" s="8">
        <v>16</v>
      </c>
      <c r="B20" s="9" t="s">
        <v>615</v>
      </c>
      <c r="C20" s="9">
        <v>1752</v>
      </c>
      <c r="D20" s="9">
        <v>2447</v>
      </c>
      <c r="E20" s="9">
        <v>670</v>
      </c>
      <c r="F20" s="9">
        <v>205</v>
      </c>
      <c r="G20" s="10">
        <f t="shared" si="0"/>
        <v>3322</v>
      </c>
    </row>
    <row r="21" spans="1:7" ht="12.75" customHeight="1">
      <c r="A21" s="8">
        <v>17</v>
      </c>
      <c r="B21" s="9" t="s">
        <v>644</v>
      </c>
      <c r="C21" s="9">
        <v>11674</v>
      </c>
      <c r="D21" s="9">
        <v>11719</v>
      </c>
      <c r="E21" s="9">
        <v>8608</v>
      </c>
      <c r="F21" s="9">
        <v>4548</v>
      </c>
      <c r="G21" s="10">
        <f t="shared" si="0"/>
        <v>24875</v>
      </c>
    </row>
    <row r="22" spans="1:7" ht="12.75" customHeight="1">
      <c r="A22" s="8">
        <v>18</v>
      </c>
      <c r="B22" s="9" t="s">
        <v>645</v>
      </c>
      <c r="C22" s="9">
        <v>163</v>
      </c>
      <c r="D22" s="9">
        <v>350</v>
      </c>
      <c r="E22" s="9">
        <v>138</v>
      </c>
      <c r="F22" s="9">
        <v>5</v>
      </c>
      <c r="G22" s="10">
        <f t="shared" si="0"/>
        <v>493</v>
      </c>
    </row>
    <row r="23" spans="1:7" ht="12.75" customHeight="1">
      <c r="A23" s="8">
        <v>19</v>
      </c>
      <c r="B23" s="9" t="s">
        <v>646</v>
      </c>
      <c r="C23" s="9">
        <v>1506</v>
      </c>
      <c r="D23" s="9">
        <v>2788</v>
      </c>
      <c r="E23" s="9">
        <v>907</v>
      </c>
      <c r="F23" s="9">
        <v>199</v>
      </c>
      <c r="G23" s="10">
        <f t="shared" si="0"/>
        <v>3894</v>
      </c>
    </row>
    <row r="24" spans="1:7" ht="12.75" customHeight="1">
      <c r="A24" s="8">
        <v>20</v>
      </c>
      <c r="B24" s="9" t="s">
        <v>647</v>
      </c>
      <c r="C24" s="9">
        <v>1791</v>
      </c>
      <c r="D24" s="9">
        <v>2080</v>
      </c>
      <c r="E24" s="9">
        <v>1723</v>
      </c>
      <c r="F24" s="9">
        <v>795</v>
      </c>
      <c r="G24" s="10">
        <f t="shared" si="0"/>
        <v>4598</v>
      </c>
    </row>
    <row r="25" spans="1:7" ht="12.75" customHeight="1">
      <c r="A25" s="8">
        <v>21</v>
      </c>
      <c r="B25" s="9" t="s">
        <v>648</v>
      </c>
      <c r="C25" s="9">
        <v>3325</v>
      </c>
      <c r="D25" s="9">
        <v>9320</v>
      </c>
      <c r="E25" s="9">
        <v>6784</v>
      </c>
      <c r="F25" s="9">
        <v>2949</v>
      </c>
      <c r="G25" s="10">
        <f t="shared" si="0"/>
        <v>19053</v>
      </c>
    </row>
    <row r="26" spans="1:7" ht="12.75" customHeight="1">
      <c r="A26" s="8">
        <v>22</v>
      </c>
      <c r="B26" s="9" t="s">
        <v>649</v>
      </c>
      <c r="C26" s="9">
        <v>2363</v>
      </c>
      <c r="D26" s="9">
        <v>2702</v>
      </c>
      <c r="E26" s="9">
        <v>1269</v>
      </c>
      <c r="F26" s="9">
        <v>847</v>
      </c>
      <c r="G26" s="10">
        <f t="shared" si="0"/>
        <v>4818</v>
      </c>
    </row>
    <row r="27" spans="1:7" ht="12.75" customHeight="1">
      <c r="A27" s="8">
        <v>23</v>
      </c>
      <c r="B27" s="9" t="s">
        <v>650</v>
      </c>
      <c r="C27" s="9">
        <v>53</v>
      </c>
      <c r="D27" s="9">
        <v>105</v>
      </c>
      <c r="E27" s="9">
        <v>0</v>
      </c>
      <c r="F27" s="9">
        <v>0</v>
      </c>
      <c r="G27" s="10">
        <f t="shared" si="0"/>
        <v>105</v>
      </c>
    </row>
    <row r="28" spans="1:7" ht="12.75" customHeight="1">
      <c r="A28" s="8">
        <v>24</v>
      </c>
      <c r="B28" s="9" t="s">
        <v>651</v>
      </c>
      <c r="C28" s="9">
        <v>1380</v>
      </c>
      <c r="D28" s="9">
        <v>1221</v>
      </c>
      <c r="E28" s="9">
        <v>866</v>
      </c>
      <c r="F28" s="9">
        <v>197</v>
      </c>
      <c r="G28" s="10">
        <f t="shared" si="0"/>
        <v>2284</v>
      </c>
    </row>
    <row r="29" spans="1:7" ht="12.75" customHeight="1">
      <c r="A29" s="8">
        <v>25</v>
      </c>
      <c r="B29" s="9" t="s">
        <v>652</v>
      </c>
      <c r="C29" s="9">
        <v>3488</v>
      </c>
      <c r="D29" s="9">
        <v>4057</v>
      </c>
      <c r="E29" s="9">
        <v>3095</v>
      </c>
      <c r="F29" s="9">
        <v>1651</v>
      </c>
      <c r="G29" s="10">
        <f t="shared" si="0"/>
        <v>8803</v>
      </c>
    </row>
    <row r="30" spans="1:7" ht="12.75" customHeight="1">
      <c r="A30" s="8">
        <v>26</v>
      </c>
      <c r="B30" s="9" t="s">
        <v>653</v>
      </c>
      <c r="C30" s="9">
        <v>870</v>
      </c>
      <c r="D30" s="9">
        <v>1141</v>
      </c>
      <c r="E30" s="9">
        <v>766</v>
      </c>
      <c r="F30" s="9">
        <v>99</v>
      </c>
      <c r="G30" s="10">
        <f t="shared" si="0"/>
        <v>2006</v>
      </c>
    </row>
    <row r="31" spans="1:7" ht="12.75" customHeight="1">
      <c r="A31" s="8">
        <v>27</v>
      </c>
      <c r="B31" s="9" t="s">
        <v>616</v>
      </c>
      <c r="C31" s="9">
        <v>155</v>
      </c>
      <c r="D31" s="9">
        <v>424</v>
      </c>
      <c r="E31" s="9">
        <v>453</v>
      </c>
      <c r="F31" s="9">
        <v>200</v>
      </c>
      <c r="G31" s="10">
        <f t="shared" si="0"/>
        <v>1077</v>
      </c>
    </row>
    <row r="32" spans="1:7" ht="12.75" customHeight="1">
      <c r="A32" s="8">
        <v>28</v>
      </c>
      <c r="B32" s="9" t="s">
        <v>617</v>
      </c>
      <c r="C32" s="9">
        <v>209</v>
      </c>
      <c r="D32" s="9">
        <v>209</v>
      </c>
      <c r="E32" s="9">
        <v>149</v>
      </c>
      <c r="F32" s="9">
        <v>44</v>
      </c>
      <c r="G32" s="10">
        <f t="shared" si="0"/>
        <v>402</v>
      </c>
    </row>
    <row r="33" spans="1:7" ht="12.75" customHeight="1">
      <c r="A33" s="8">
        <v>29</v>
      </c>
      <c r="B33" s="9" t="s">
        <v>618</v>
      </c>
      <c r="C33" s="9">
        <v>292</v>
      </c>
      <c r="D33" s="9">
        <v>151</v>
      </c>
      <c r="E33" s="9">
        <v>27</v>
      </c>
      <c r="F33" s="9">
        <v>3</v>
      </c>
      <c r="G33" s="10">
        <f t="shared" si="0"/>
        <v>181</v>
      </c>
    </row>
    <row r="34" spans="1:7" ht="12.75" customHeight="1">
      <c r="A34" s="11">
        <v>30</v>
      </c>
      <c r="B34" s="12" t="s">
        <v>619</v>
      </c>
      <c r="C34" s="12">
        <v>898</v>
      </c>
      <c r="D34" s="12">
        <v>601</v>
      </c>
      <c r="E34" s="12">
        <v>128</v>
      </c>
      <c r="F34" s="12">
        <v>0</v>
      </c>
      <c r="G34" s="13">
        <f t="shared" si="0"/>
        <v>729</v>
      </c>
    </row>
    <row r="35" spans="1:7" ht="12.75" customHeight="1">
      <c r="A35" s="177" t="s">
        <v>625</v>
      </c>
      <c r="B35" s="178"/>
      <c r="C35" s="14">
        <f>SUM(C5:C34)</f>
        <v>320149</v>
      </c>
      <c r="D35" s="14">
        <f>SUM(D5:D34)</f>
        <v>479633</v>
      </c>
      <c r="E35" s="14">
        <f>SUM(E5:E34)</f>
        <v>266705</v>
      </c>
      <c r="F35" s="14">
        <f>SUM(F5:F34)</f>
        <v>120873</v>
      </c>
      <c r="G35" s="15">
        <f>SUM(G5:G34)</f>
        <v>867211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5">
    <mergeCell ref="D3:G3"/>
    <mergeCell ref="A35:B35"/>
    <mergeCell ref="A3:A4"/>
    <mergeCell ref="B3:B4"/>
    <mergeCell ref="C3:C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812</v>
      </c>
      <c r="B1" s="1" t="s">
        <v>813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73" t="s">
        <v>814</v>
      </c>
      <c r="D3" s="173" t="s">
        <v>815</v>
      </c>
      <c r="E3" s="173" t="s">
        <v>816</v>
      </c>
      <c r="F3" s="173" t="s">
        <v>817</v>
      </c>
      <c r="G3" s="250" t="s">
        <v>625</v>
      </c>
    </row>
    <row r="4" spans="1:7" ht="12.75" customHeight="1">
      <c r="A4" s="180"/>
      <c r="B4" s="182"/>
      <c r="C4" s="174"/>
      <c r="D4" s="174"/>
      <c r="E4" s="174"/>
      <c r="F4" s="174"/>
      <c r="G4" s="251"/>
    </row>
    <row r="5" spans="1:7" ht="12.75" customHeight="1">
      <c r="A5" s="5">
        <v>1</v>
      </c>
      <c r="B5" s="6" t="s">
        <v>635</v>
      </c>
      <c r="C5" s="6">
        <v>1336</v>
      </c>
      <c r="D5" s="6">
        <v>618</v>
      </c>
      <c r="E5" s="6">
        <v>6170</v>
      </c>
      <c r="F5" s="6">
        <v>76</v>
      </c>
      <c r="G5" s="7">
        <f>SUM(C5:F5)</f>
        <v>8200</v>
      </c>
    </row>
    <row r="6" spans="1:7" ht="12.75" customHeight="1">
      <c r="A6" s="8">
        <v>2</v>
      </c>
      <c r="B6" s="9" t="s">
        <v>636</v>
      </c>
      <c r="C6" s="9">
        <v>385</v>
      </c>
      <c r="D6" s="9">
        <v>123</v>
      </c>
      <c r="E6" s="9">
        <v>3288</v>
      </c>
      <c r="F6" s="9">
        <v>92</v>
      </c>
      <c r="G6" s="10">
        <f aca="true" t="shared" si="0" ref="G6:G34">SUM(C6:F6)</f>
        <v>3888</v>
      </c>
    </row>
    <row r="7" spans="1:7" ht="12.75" customHeight="1">
      <c r="A7" s="8">
        <v>3</v>
      </c>
      <c r="B7" s="9" t="s">
        <v>637</v>
      </c>
      <c r="C7" s="9">
        <v>310</v>
      </c>
      <c r="D7" s="9">
        <v>106</v>
      </c>
      <c r="E7" s="9">
        <v>2931</v>
      </c>
      <c r="F7" s="9">
        <v>86</v>
      </c>
      <c r="G7" s="10">
        <f t="shared" si="0"/>
        <v>3433</v>
      </c>
    </row>
    <row r="8" spans="1:7" ht="12.75" customHeight="1">
      <c r="A8" s="8">
        <v>4</v>
      </c>
      <c r="B8" s="9" t="s">
        <v>609</v>
      </c>
      <c r="C8" s="9">
        <v>119</v>
      </c>
      <c r="D8" s="9">
        <v>51</v>
      </c>
      <c r="E8" s="9">
        <v>1197</v>
      </c>
      <c r="F8" s="9">
        <v>16</v>
      </c>
      <c r="G8" s="10">
        <f t="shared" si="0"/>
        <v>1383</v>
      </c>
    </row>
    <row r="9" spans="1:7" ht="12.75" customHeight="1">
      <c r="A9" s="8">
        <v>5</v>
      </c>
      <c r="B9" s="9" t="s">
        <v>610</v>
      </c>
      <c r="C9" s="9">
        <v>186</v>
      </c>
      <c r="D9" s="9">
        <v>114</v>
      </c>
      <c r="E9" s="9">
        <v>1252</v>
      </c>
      <c r="F9" s="9">
        <v>14</v>
      </c>
      <c r="G9" s="10">
        <f t="shared" si="0"/>
        <v>1566</v>
      </c>
    </row>
    <row r="10" spans="1:7" ht="12.75" customHeight="1">
      <c r="A10" s="8">
        <v>6</v>
      </c>
      <c r="B10" s="9" t="s">
        <v>638</v>
      </c>
      <c r="C10" s="9">
        <v>349</v>
      </c>
      <c r="D10" s="9">
        <v>192</v>
      </c>
      <c r="E10" s="9">
        <v>2570</v>
      </c>
      <c r="F10" s="9">
        <v>39</v>
      </c>
      <c r="G10" s="10">
        <f t="shared" si="0"/>
        <v>3150</v>
      </c>
    </row>
    <row r="11" spans="1:7" ht="12.75" customHeight="1">
      <c r="A11" s="8">
        <v>7</v>
      </c>
      <c r="B11" s="9" t="s">
        <v>611</v>
      </c>
      <c r="C11" s="9">
        <v>64</v>
      </c>
      <c r="D11" s="9">
        <v>29</v>
      </c>
      <c r="E11" s="9">
        <v>547</v>
      </c>
      <c r="F11" s="9">
        <v>17</v>
      </c>
      <c r="G11" s="10">
        <f t="shared" si="0"/>
        <v>657</v>
      </c>
    </row>
    <row r="12" spans="1:7" ht="12.75" customHeight="1">
      <c r="A12" s="8">
        <v>8</v>
      </c>
      <c r="B12" s="9" t="s">
        <v>612</v>
      </c>
      <c r="C12" s="9">
        <v>547</v>
      </c>
      <c r="D12" s="9">
        <v>463</v>
      </c>
      <c r="E12" s="9">
        <v>3128</v>
      </c>
      <c r="F12" s="9">
        <v>46</v>
      </c>
      <c r="G12" s="10">
        <f t="shared" si="0"/>
        <v>4184</v>
      </c>
    </row>
    <row r="13" spans="1:7" ht="12.75" customHeight="1">
      <c r="A13" s="8">
        <v>9</v>
      </c>
      <c r="B13" s="9" t="s">
        <v>639</v>
      </c>
      <c r="C13" s="9">
        <v>27</v>
      </c>
      <c r="D13" s="9">
        <v>12</v>
      </c>
      <c r="E13" s="9">
        <v>260</v>
      </c>
      <c r="F13" s="9">
        <v>42</v>
      </c>
      <c r="G13" s="10">
        <f t="shared" si="0"/>
        <v>341</v>
      </c>
    </row>
    <row r="14" spans="1:7" ht="12.75" customHeight="1">
      <c r="A14" s="8">
        <v>10</v>
      </c>
      <c r="B14" s="9" t="s">
        <v>613</v>
      </c>
      <c r="C14" s="9">
        <v>170</v>
      </c>
      <c r="D14" s="9">
        <v>66</v>
      </c>
      <c r="E14" s="9">
        <v>1023</v>
      </c>
      <c r="F14" s="9">
        <v>132</v>
      </c>
      <c r="G14" s="10">
        <f t="shared" si="0"/>
        <v>1391</v>
      </c>
    </row>
    <row r="15" spans="1:7" ht="12.75" customHeight="1">
      <c r="A15" s="8">
        <v>11</v>
      </c>
      <c r="B15" s="9" t="s">
        <v>640</v>
      </c>
      <c r="C15" s="9">
        <v>11790</v>
      </c>
      <c r="D15" s="9">
        <v>5544</v>
      </c>
      <c r="E15" s="9">
        <v>23932</v>
      </c>
      <c r="F15" s="9">
        <v>658</v>
      </c>
      <c r="G15" s="10">
        <f t="shared" si="0"/>
        <v>41924</v>
      </c>
    </row>
    <row r="16" spans="1:7" ht="12.75" customHeight="1">
      <c r="A16" s="8">
        <v>12</v>
      </c>
      <c r="B16" s="9" t="s">
        <v>641</v>
      </c>
      <c r="C16" s="9">
        <v>5860</v>
      </c>
      <c r="D16" s="9">
        <v>3774</v>
      </c>
      <c r="E16" s="9">
        <v>21957</v>
      </c>
      <c r="F16" s="9">
        <v>425</v>
      </c>
      <c r="G16" s="10">
        <f t="shared" si="0"/>
        <v>32016</v>
      </c>
    </row>
    <row r="17" spans="1:7" ht="12.75" customHeight="1">
      <c r="A17" s="8">
        <v>13</v>
      </c>
      <c r="B17" s="9" t="s">
        <v>642</v>
      </c>
      <c r="C17" s="9">
        <v>398</v>
      </c>
      <c r="D17" s="9">
        <v>309</v>
      </c>
      <c r="E17" s="9">
        <v>2074</v>
      </c>
      <c r="F17" s="9">
        <v>83</v>
      </c>
      <c r="G17" s="10">
        <f t="shared" si="0"/>
        <v>2864</v>
      </c>
    </row>
    <row r="18" spans="1:7" ht="12.75" customHeight="1">
      <c r="A18" s="8">
        <v>14</v>
      </c>
      <c r="B18" s="9" t="s">
        <v>643</v>
      </c>
      <c r="C18" s="9">
        <v>8926</v>
      </c>
      <c r="D18" s="9">
        <v>5976</v>
      </c>
      <c r="E18" s="9">
        <v>51350</v>
      </c>
      <c r="F18" s="9">
        <v>1271</v>
      </c>
      <c r="G18" s="10">
        <f t="shared" si="0"/>
        <v>67523</v>
      </c>
    </row>
    <row r="19" spans="1:7" ht="12.75" customHeight="1">
      <c r="A19" s="8">
        <v>15</v>
      </c>
      <c r="B19" s="9" t="s">
        <v>614</v>
      </c>
      <c r="C19" s="9">
        <v>2416</v>
      </c>
      <c r="D19" s="9">
        <v>1312</v>
      </c>
      <c r="E19" s="9">
        <v>5011</v>
      </c>
      <c r="F19" s="9">
        <v>21</v>
      </c>
      <c r="G19" s="10">
        <f t="shared" si="0"/>
        <v>8760</v>
      </c>
    </row>
    <row r="20" spans="1:7" ht="12.75" customHeight="1">
      <c r="A20" s="8">
        <v>16</v>
      </c>
      <c r="B20" s="9" t="s">
        <v>615</v>
      </c>
      <c r="C20" s="9">
        <v>174</v>
      </c>
      <c r="D20" s="9">
        <v>48</v>
      </c>
      <c r="E20" s="9">
        <v>606</v>
      </c>
      <c r="F20" s="9">
        <v>11</v>
      </c>
      <c r="G20" s="10">
        <f t="shared" si="0"/>
        <v>839</v>
      </c>
    </row>
    <row r="21" spans="1:7" ht="12.75" customHeight="1">
      <c r="A21" s="8">
        <v>17</v>
      </c>
      <c r="B21" s="9" t="s">
        <v>644</v>
      </c>
      <c r="C21" s="9">
        <v>603</v>
      </c>
      <c r="D21" s="9">
        <v>464</v>
      </c>
      <c r="E21" s="9">
        <v>7185</v>
      </c>
      <c r="F21" s="9">
        <v>229</v>
      </c>
      <c r="G21" s="10">
        <f t="shared" si="0"/>
        <v>8481</v>
      </c>
    </row>
    <row r="22" spans="1:7" ht="12.75" customHeight="1">
      <c r="A22" s="8">
        <v>18</v>
      </c>
      <c r="B22" s="9" t="s">
        <v>645</v>
      </c>
      <c r="C22" s="9">
        <v>21</v>
      </c>
      <c r="D22" s="9">
        <v>25</v>
      </c>
      <c r="E22" s="9">
        <v>115</v>
      </c>
      <c r="F22" s="9">
        <v>0</v>
      </c>
      <c r="G22" s="10">
        <f t="shared" si="0"/>
        <v>161</v>
      </c>
    </row>
    <row r="23" spans="1:7" ht="12.75" customHeight="1">
      <c r="A23" s="8">
        <v>19</v>
      </c>
      <c r="B23" s="9" t="s">
        <v>646</v>
      </c>
      <c r="C23" s="9">
        <v>129</v>
      </c>
      <c r="D23" s="9">
        <v>119</v>
      </c>
      <c r="E23" s="9">
        <v>768</v>
      </c>
      <c r="F23" s="9">
        <v>3</v>
      </c>
      <c r="G23" s="10">
        <f t="shared" si="0"/>
        <v>1019</v>
      </c>
    </row>
    <row r="24" spans="1:7" ht="12.75" customHeight="1">
      <c r="A24" s="8">
        <v>20</v>
      </c>
      <c r="B24" s="9" t="s">
        <v>647</v>
      </c>
      <c r="C24" s="9">
        <v>66</v>
      </c>
      <c r="D24" s="9">
        <v>30</v>
      </c>
      <c r="E24" s="9">
        <v>565</v>
      </c>
      <c r="F24" s="9">
        <v>0</v>
      </c>
      <c r="G24" s="10">
        <f t="shared" si="0"/>
        <v>661</v>
      </c>
    </row>
    <row r="25" spans="1:7" ht="12.75" customHeight="1">
      <c r="A25" s="8">
        <v>21</v>
      </c>
      <c r="B25" s="9" t="s">
        <v>648</v>
      </c>
      <c r="C25" s="9">
        <v>287</v>
      </c>
      <c r="D25" s="9">
        <v>97</v>
      </c>
      <c r="E25" s="9">
        <v>2793</v>
      </c>
      <c r="F25" s="9">
        <v>83</v>
      </c>
      <c r="G25" s="10">
        <f t="shared" si="0"/>
        <v>3260</v>
      </c>
    </row>
    <row r="26" spans="1:7" ht="12.75" customHeight="1">
      <c r="A26" s="8">
        <v>22</v>
      </c>
      <c r="B26" s="9" t="s">
        <v>649</v>
      </c>
      <c r="C26" s="9">
        <v>157</v>
      </c>
      <c r="D26" s="9">
        <v>93</v>
      </c>
      <c r="E26" s="9">
        <v>1354</v>
      </c>
      <c r="F26" s="9">
        <v>41</v>
      </c>
      <c r="G26" s="10">
        <f t="shared" si="0"/>
        <v>1645</v>
      </c>
    </row>
    <row r="27" spans="1:7" ht="12.75" customHeight="1">
      <c r="A27" s="8">
        <v>23</v>
      </c>
      <c r="B27" s="9" t="s">
        <v>650</v>
      </c>
      <c r="C27" s="9">
        <v>20</v>
      </c>
      <c r="D27" s="9">
        <v>1</v>
      </c>
      <c r="E27" s="9">
        <v>238</v>
      </c>
      <c r="F27" s="9">
        <v>0</v>
      </c>
      <c r="G27" s="10">
        <f t="shared" si="0"/>
        <v>259</v>
      </c>
    </row>
    <row r="28" spans="1:7" ht="12.75" customHeight="1">
      <c r="A28" s="8">
        <v>24</v>
      </c>
      <c r="B28" s="9" t="s">
        <v>651</v>
      </c>
      <c r="C28" s="9">
        <v>78</v>
      </c>
      <c r="D28" s="9">
        <v>49</v>
      </c>
      <c r="E28" s="9">
        <v>533</v>
      </c>
      <c r="F28" s="9">
        <v>22</v>
      </c>
      <c r="G28" s="10">
        <f t="shared" si="0"/>
        <v>682</v>
      </c>
    </row>
    <row r="29" spans="1:7" ht="12.75" customHeight="1">
      <c r="A29" s="8">
        <v>25</v>
      </c>
      <c r="B29" s="9" t="s">
        <v>652</v>
      </c>
      <c r="C29" s="9">
        <v>346</v>
      </c>
      <c r="D29" s="9">
        <v>140</v>
      </c>
      <c r="E29" s="9">
        <v>3527</v>
      </c>
      <c r="F29" s="9">
        <v>215</v>
      </c>
      <c r="G29" s="10">
        <f t="shared" si="0"/>
        <v>4228</v>
      </c>
    </row>
    <row r="30" spans="1:7" ht="12.75" customHeight="1">
      <c r="A30" s="8">
        <v>26</v>
      </c>
      <c r="B30" s="9" t="s">
        <v>653</v>
      </c>
      <c r="C30" s="9">
        <v>50</v>
      </c>
      <c r="D30" s="9">
        <v>34</v>
      </c>
      <c r="E30" s="9">
        <v>363</v>
      </c>
      <c r="F30" s="9">
        <v>43</v>
      </c>
      <c r="G30" s="10">
        <f t="shared" si="0"/>
        <v>490</v>
      </c>
    </row>
    <row r="31" spans="1:7" ht="12.75" customHeight="1">
      <c r="A31" s="8">
        <v>27</v>
      </c>
      <c r="B31" s="9" t="s">
        <v>616</v>
      </c>
      <c r="C31" s="9">
        <v>51</v>
      </c>
      <c r="D31" s="9">
        <v>11</v>
      </c>
      <c r="E31" s="9">
        <v>341</v>
      </c>
      <c r="F31" s="9">
        <v>0</v>
      </c>
      <c r="G31" s="10">
        <f t="shared" si="0"/>
        <v>403</v>
      </c>
    </row>
    <row r="32" spans="1:7" ht="12.75" customHeight="1">
      <c r="A32" s="8">
        <v>28</v>
      </c>
      <c r="B32" s="9" t="s">
        <v>617</v>
      </c>
      <c r="C32" s="9">
        <v>21</v>
      </c>
      <c r="D32" s="9">
        <v>10</v>
      </c>
      <c r="E32" s="9">
        <v>140</v>
      </c>
      <c r="F32" s="9">
        <v>0</v>
      </c>
      <c r="G32" s="10">
        <f t="shared" si="0"/>
        <v>171</v>
      </c>
    </row>
    <row r="33" spans="1:7" ht="12.75" customHeight="1">
      <c r="A33" s="8">
        <v>29</v>
      </c>
      <c r="B33" s="9" t="s">
        <v>618</v>
      </c>
      <c r="C33" s="9">
        <v>14</v>
      </c>
      <c r="D33" s="9">
        <v>4</v>
      </c>
      <c r="E33" s="9">
        <v>133</v>
      </c>
      <c r="F33" s="9">
        <v>0</v>
      </c>
      <c r="G33" s="10">
        <f t="shared" si="0"/>
        <v>151</v>
      </c>
    </row>
    <row r="34" spans="1:7" ht="12.75" customHeight="1">
      <c r="A34" s="11">
        <v>30</v>
      </c>
      <c r="B34" s="12" t="s">
        <v>619</v>
      </c>
      <c r="C34" s="12">
        <v>51</v>
      </c>
      <c r="D34" s="12">
        <v>21</v>
      </c>
      <c r="E34" s="12">
        <v>291</v>
      </c>
      <c r="F34" s="12">
        <v>0</v>
      </c>
      <c r="G34" s="13">
        <f t="shared" si="0"/>
        <v>363</v>
      </c>
    </row>
    <row r="35" spans="1:7" ht="12.75" customHeight="1">
      <c r="A35" s="177" t="s">
        <v>625</v>
      </c>
      <c r="B35" s="178"/>
      <c r="C35" s="14">
        <f>SUM(C5:C34)</f>
        <v>34951</v>
      </c>
      <c r="D35" s="14">
        <f>SUM(D5:D34)</f>
        <v>19835</v>
      </c>
      <c r="E35" s="14">
        <f>SUM(E5:E34)</f>
        <v>145642</v>
      </c>
      <c r="F35" s="14">
        <f>SUM(F5:F34)</f>
        <v>3665</v>
      </c>
      <c r="G35" s="15">
        <f>SUM(G5:G34)</f>
        <v>204093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8">
    <mergeCell ref="A35:B35"/>
    <mergeCell ref="A3:A4"/>
    <mergeCell ref="B3:B4"/>
    <mergeCell ref="C3:C4"/>
    <mergeCell ref="D3:D4"/>
    <mergeCell ref="E3:E4"/>
    <mergeCell ref="F3:F4"/>
    <mergeCell ref="G3:G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818</v>
      </c>
      <c r="B1" s="1" t="s">
        <v>819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73" t="s">
        <v>820</v>
      </c>
      <c r="D3" s="173" t="s">
        <v>821</v>
      </c>
      <c r="E3" s="173" t="s">
        <v>822</v>
      </c>
      <c r="F3" s="173" t="s">
        <v>823</v>
      </c>
      <c r="G3" s="250" t="s">
        <v>824</v>
      </c>
    </row>
    <row r="4" spans="1:7" ht="12.75" customHeight="1">
      <c r="A4" s="180"/>
      <c r="B4" s="182"/>
      <c r="C4" s="174"/>
      <c r="D4" s="174"/>
      <c r="E4" s="174"/>
      <c r="F4" s="174"/>
      <c r="G4" s="251"/>
    </row>
    <row r="5" spans="1:7" ht="12.75" customHeight="1">
      <c r="A5" s="5">
        <v>1</v>
      </c>
      <c r="B5" s="6" t="s">
        <v>635</v>
      </c>
      <c r="C5" s="6">
        <v>22</v>
      </c>
      <c r="D5" s="6">
        <v>14</v>
      </c>
      <c r="E5" s="6">
        <v>103</v>
      </c>
      <c r="F5" s="6">
        <v>112</v>
      </c>
      <c r="G5" s="7">
        <v>6</v>
      </c>
    </row>
    <row r="6" spans="1:7" ht="12.75" customHeight="1">
      <c r="A6" s="8">
        <v>2</v>
      </c>
      <c r="B6" s="9" t="s">
        <v>636</v>
      </c>
      <c r="C6" s="9">
        <v>12</v>
      </c>
      <c r="D6" s="9">
        <v>0</v>
      </c>
      <c r="E6" s="9">
        <v>39</v>
      </c>
      <c r="F6" s="9">
        <v>55</v>
      </c>
      <c r="G6" s="10">
        <v>5</v>
      </c>
    </row>
    <row r="7" spans="1:7" ht="12.75" customHeight="1">
      <c r="A7" s="8">
        <v>3</v>
      </c>
      <c r="B7" s="9" t="s">
        <v>637</v>
      </c>
      <c r="C7" s="9">
        <v>3</v>
      </c>
      <c r="D7" s="9">
        <v>0</v>
      </c>
      <c r="E7" s="9">
        <v>23</v>
      </c>
      <c r="F7" s="9">
        <v>38</v>
      </c>
      <c r="G7" s="10">
        <v>1</v>
      </c>
    </row>
    <row r="8" spans="1:7" ht="12.75" customHeight="1">
      <c r="A8" s="8">
        <v>4</v>
      </c>
      <c r="B8" s="9" t="s">
        <v>609</v>
      </c>
      <c r="C8" s="9">
        <v>2</v>
      </c>
      <c r="D8" s="9">
        <v>0</v>
      </c>
      <c r="E8" s="9">
        <v>11</v>
      </c>
      <c r="F8" s="9">
        <v>27</v>
      </c>
      <c r="G8" s="10">
        <v>3</v>
      </c>
    </row>
    <row r="9" spans="1:7" ht="12.75" customHeight="1">
      <c r="A9" s="8">
        <v>5</v>
      </c>
      <c r="B9" s="9" t="s">
        <v>610</v>
      </c>
      <c r="C9" s="9">
        <v>6</v>
      </c>
      <c r="D9" s="9">
        <v>0</v>
      </c>
      <c r="E9" s="9">
        <v>16</v>
      </c>
      <c r="F9" s="9">
        <v>24</v>
      </c>
      <c r="G9" s="10">
        <v>1</v>
      </c>
    </row>
    <row r="10" spans="1:7" ht="12.75" customHeight="1">
      <c r="A10" s="8">
        <v>6</v>
      </c>
      <c r="B10" s="9" t="s">
        <v>638</v>
      </c>
      <c r="C10" s="9">
        <v>18</v>
      </c>
      <c r="D10" s="9">
        <v>1</v>
      </c>
      <c r="E10" s="9">
        <v>38</v>
      </c>
      <c r="F10" s="9">
        <v>46</v>
      </c>
      <c r="G10" s="10">
        <v>4</v>
      </c>
    </row>
    <row r="11" spans="1:7" ht="12.75" customHeight="1">
      <c r="A11" s="8">
        <v>7</v>
      </c>
      <c r="B11" s="9" t="s">
        <v>611</v>
      </c>
      <c r="C11" s="9">
        <v>0</v>
      </c>
      <c r="D11" s="9">
        <v>0</v>
      </c>
      <c r="E11" s="9">
        <v>2</v>
      </c>
      <c r="F11" s="9">
        <v>9</v>
      </c>
      <c r="G11" s="10">
        <v>0</v>
      </c>
    </row>
    <row r="12" spans="1:7" ht="12.75" customHeight="1">
      <c r="A12" s="8">
        <v>8</v>
      </c>
      <c r="B12" s="9" t="s">
        <v>612</v>
      </c>
      <c r="C12" s="9">
        <v>16</v>
      </c>
      <c r="D12" s="9">
        <v>5</v>
      </c>
      <c r="E12" s="9">
        <v>38</v>
      </c>
      <c r="F12" s="9">
        <v>70</v>
      </c>
      <c r="G12" s="10">
        <v>8</v>
      </c>
    </row>
    <row r="13" spans="1:7" ht="12.75" customHeight="1">
      <c r="A13" s="8">
        <v>9</v>
      </c>
      <c r="B13" s="9" t="s">
        <v>639</v>
      </c>
      <c r="C13" s="9">
        <v>0</v>
      </c>
      <c r="D13" s="9">
        <v>0</v>
      </c>
      <c r="E13" s="9">
        <v>2</v>
      </c>
      <c r="F13" s="9">
        <v>4</v>
      </c>
      <c r="G13" s="10">
        <v>0</v>
      </c>
    </row>
    <row r="14" spans="1:7" ht="12.75" customHeight="1">
      <c r="A14" s="8">
        <v>10</v>
      </c>
      <c r="B14" s="9" t="s">
        <v>613</v>
      </c>
      <c r="C14" s="9">
        <v>5</v>
      </c>
      <c r="D14" s="9">
        <v>0</v>
      </c>
      <c r="E14" s="9">
        <v>9</v>
      </c>
      <c r="F14" s="9">
        <v>10</v>
      </c>
      <c r="G14" s="10">
        <v>1</v>
      </c>
    </row>
    <row r="15" spans="1:7" ht="12.75" customHeight="1">
      <c r="A15" s="8">
        <v>11</v>
      </c>
      <c r="B15" s="9" t="s">
        <v>640</v>
      </c>
      <c r="C15" s="9">
        <v>98</v>
      </c>
      <c r="D15" s="9">
        <v>26</v>
      </c>
      <c r="E15" s="9">
        <v>250</v>
      </c>
      <c r="F15" s="9">
        <v>324</v>
      </c>
      <c r="G15" s="10">
        <v>78</v>
      </c>
    </row>
    <row r="16" spans="1:7" ht="12.75" customHeight="1">
      <c r="A16" s="8">
        <v>12</v>
      </c>
      <c r="B16" s="9" t="s">
        <v>641</v>
      </c>
      <c r="C16" s="9">
        <v>155</v>
      </c>
      <c r="D16" s="9">
        <v>25</v>
      </c>
      <c r="E16" s="9">
        <v>242</v>
      </c>
      <c r="F16" s="9">
        <v>321</v>
      </c>
      <c r="G16" s="10">
        <v>55</v>
      </c>
    </row>
    <row r="17" spans="1:7" ht="12.75" customHeight="1">
      <c r="A17" s="8">
        <v>13</v>
      </c>
      <c r="B17" s="9" t="s">
        <v>642</v>
      </c>
      <c r="C17" s="9">
        <v>10</v>
      </c>
      <c r="D17" s="9">
        <v>3</v>
      </c>
      <c r="E17" s="9">
        <v>26</v>
      </c>
      <c r="F17" s="9">
        <v>46</v>
      </c>
      <c r="G17" s="10">
        <v>10</v>
      </c>
    </row>
    <row r="18" spans="1:7" ht="12.75" customHeight="1">
      <c r="A18" s="8">
        <v>14</v>
      </c>
      <c r="B18" s="9" t="s">
        <v>643</v>
      </c>
      <c r="C18" s="9">
        <v>417</v>
      </c>
      <c r="D18" s="9">
        <v>59</v>
      </c>
      <c r="E18" s="9">
        <v>437</v>
      </c>
      <c r="F18" s="9">
        <v>673</v>
      </c>
      <c r="G18" s="10">
        <v>50</v>
      </c>
    </row>
    <row r="19" spans="1:7" ht="12.75" customHeight="1">
      <c r="A19" s="8">
        <v>15</v>
      </c>
      <c r="B19" s="9" t="s">
        <v>614</v>
      </c>
      <c r="C19" s="9">
        <v>14</v>
      </c>
      <c r="D19" s="9">
        <v>1</v>
      </c>
      <c r="E19" s="9">
        <v>44</v>
      </c>
      <c r="F19" s="9">
        <v>55</v>
      </c>
      <c r="G19" s="10">
        <v>4</v>
      </c>
    </row>
    <row r="20" spans="1:7" ht="12.75" customHeight="1">
      <c r="A20" s="8">
        <v>16</v>
      </c>
      <c r="B20" s="9" t="s">
        <v>615</v>
      </c>
      <c r="C20" s="9">
        <v>2</v>
      </c>
      <c r="D20" s="9">
        <v>0</v>
      </c>
      <c r="E20" s="9">
        <v>4</v>
      </c>
      <c r="F20" s="9">
        <v>12</v>
      </c>
      <c r="G20" s="10">
        <v>2</v>
      </c>
    </row>
    <row r="21" spans="1:7" ht="12.75" customHeight="1">
      <c r="A21" s="8">
        <v>17</v>
      </c>
      <c r="B21" s="9" t="s">
        <v>644</v>
      </c>
      <c r="C21" s="9">
        <v>6</v>
      </c>
      <c r="D21" s="9">
        <v>4</v>
      </c>
      <c r="E21" s="9">
        <v>34</v>
      </c>
      <c r="F21" s="9">
        <v>78</v>
      </c>
      <c r="G21" s="10">
        <v>7</v>
      </c>
    </row>
    <row r="22" spans="1:7" ht="12.75" customHeight="1">
      <c r="A22" s="8">
        <v>18</v>
      </c>
      <c r="B22" s="9" t="s">
        <v>645</v>
      </c>
      <c r="C22" s="9">
        <v>1</v>
      </c>
      <c r="D22" s="9">
        <v>0</v>
      </c>
      <c r="E22" s="9">
        <v>1</v>
      </c>
      <c r="F22" s="9">
        <v>5</v>
      </c>
      <c r="G22" s="10">
        <v>2</v>
      </c>
    </row>
    <row r="23" spans="1:7" ht="12.75" customHeight="1">
      <c r="A23" s="8">
        <v>19</v>
      </c>
      <c r="B23" s="9" t="s">
        <v>646</v>
      </c>
      <c r="C23" s="9">
        <v>6</v>
      </c>
      <c r="D23" s="9">
        <v>1</v>
      </c>
      <c r="E23" s="9">
        <v>13</v>
      </c>
      <c r="F23" s="9">
        <v>20</v>
      </c>
      <c r="G23" s="10">
        <v>7</v>
      </c>
    </row>
    <row r="24" spans="1:7" ht="12.75" customHeight="1">
      <c r="A24" s="8">
        <v>20</v>
      </c>
      <c r="B24" s="9" t="s">
        <v>647</v>
      </c>
      <c r="C24" s="9">
        <v>2</v>
      </c>
      <c r="D24" s="9">
        <v>0</v>
      </c>
      <c r="E24" s="9">
        <v>2</v>
      </c>
      <c r="F24" s="9">
        <v>7</v>
      </c>
      <c r="G24" s="10">
        <v>0</v>
      </c>
    </row>
    <row r="25" spans="1:7" ht="12.75" customHeight="1">
      <c r="A25" s="8">
        <v>21</v>
      </c>
      <c r="B25" s="9" t="s">
        <v>648</v>
      </c>
      <c r="C25" s="9">
        <v>12</v>
      </c>
      <c r="D25" s="9">
        <v>0</v>
      </c>
      <c r="E25" s="9">
        <v>19</v>
      </c>
      <c r="F25" s="9">
        <v>32</v>
      </c>
      <c r="G25" s="10">
        <v>2</v>
      </c>
    </row>
    <row r="26" spans="1:7" ht="12.75" customHeight="1">
      <c r="A26" s="8">
        <v>22</v>
      </c>
      <c r="B26" s="9" t="s">
        <v>649</v>
      </c>
      <c r="C26" s="9">
        <v>4</v>
      </c>
      <c r="D26" s="9">
        <v>5</v>
      </c>
      <c r="E26" s="9">
        <v>14</v>
      </c>
      <c r="F26" s="9">
        <v>16</v>
      </c>
      <c r="G26" s="10">
        <v>2</v>
      </c>
    </row>
    <row r="27" spans="1:7" ht="12.75" customHeight="1">
      <c r="A27" s="8">
        <v>23</v>
      </c>
      <c r="B27" s="9" t="s">
        <v>650</v>
      </c>
      <c r="C27" s="9">
        <v>0</v>
      </c>
      <c r="D27" s="9">
        <v>0</v>
      </c>
      <c r="E27" s="9">
        <v>2</v>
      </c>
      <c r="F27" s="9">
        <v>0</v>
      </c>
      <c r="G27" s="10">
        <v>1</v>
      </c>
    </row>
    <row r="28" spans="1:7" ht="12.75" customHeight="1">
      <c r="A28" s="8">
        <v>24</v>
      </c>
      <c r="B28" s="9" t="s">
        <v>651</v>
      </c>
      <c r="C28" s="9">
        <v>3</v>
      </c>
      <c r="D28" s="9">
        <v>0</v>
      </c>
      <c r="E28" s="9">
        <v>6</v>
      </c>
      <c r="F28" s="9">
        <v>15</v>
      </c>
      <c r="G28" s="10">
        <v>5</v>
      </c>
    </row>
    <row r="29" spans="1:7" ht="12.75" customHeight="1">
      <c r="A29" s="8">
        <v>25</v>
      </c>
      <c r="B29" s="9" t="s">
        <v>652</v>
      </c>
      <c r="C29" s="9">
        <v>6</v>
      </c>
      <c r="D29" s="9">
        <v>4</v>
      </c>
      <c r="E29" s="9">
        <v>15</v>
      </c>
      <c r="F29" s="9">
        <v>64</v>
      </c>
      <c r="G29" s="10">
        <v>3</v>
      </c>
    </row>
    <row r="30" spans="1:7" ht="12.75" customHeight="1">
      <c r="A30" s="8">
        <v>26</v>
      </c>
      <c r="B30" s="9" t="s">
        <v>653</v>
      </c>
      <c r="C30" s="9">
        <v>4</v>
      </c>
      <c r="D30" s="9">
        <v>1</v>
      </c>
      <c r="E30" s="9">
        <v>6</v>
      </c>
      <c r="F30" s="9">
        <v>7</v>
      </c>
      <c r="G30" s="10">
        <v>1</v>
      </c>
    </row>
    <row r="31" spans="1:7" ht="12.75" customHeight="1">
      <c r="A31" s="8">
        <v>27</v>
      </c>
      <c r="B31" s="9" t="s">
        <v>616</v>
      </c>
      <c r="C31" s="9">
        <v>1</v>
      </c>
      <c r="D31" s="9">
        <v>0</v>
      </c>
      <c r="E31" s="9">
        <v>1</v>
      </c>
      <c r="F31" s="9">
        <v>2</v>
      </c>
      <c r="G31" s="10">
        <v>2</v>
      </c>
    </row>
    <row r="32" spans="1:7" ht="12.75" customHeight="1">
      <c r="A32" s="8">
        <v>28</v>
      </c>
      <c r="B32" s="9" t="s">
        <v>617</v>
      </c>
      <c r="C32" s="9">
        <v>0</v>
      </c>
      <c r="D32" s="9">
        <v>0</v>
      </c>
      <c r="E32" s="9">
        <v>2</v>
      </c>
      <c r="F32" s="9">
        <v>4</v>
      </c>
      <c r="G32" s="10">
        <v>0</v>
      </c>
    </row>
    <row r="33" spans="1:7" ht="12.75" customHeight="1">
      <c r="A33" s="8">
        <v>29</v>
      </c>
      <c r="B33" s="9" t="s">
        <v>618</v>
      </c>
      <c r="C33" s="9">
        <v>0</v>
      </c>
      <c r="D33" s="9">
        <v>0</v>
      </c>
      <c r="E33" s="9">
        <v>0</v>
      </c>
      <c r="F33" s="9">
        <v>0</v>
      </c>
      <c r="G33" s="10">
        <v>0</v>
      </c>
    </row>
    <row r="34" spans="1:7" ht="12.75" customHeight="1">
      <c r="A34" s="11">
        <v>30</v>
      </c>
      <c r="B34" s="12" t="s">
        <v>619</v>
      </c>
      <c r="C34" s="12">
        <v>1</v>
      </c>
      <c r="D34" s="12">
        <v>0</v>
      </c>
      <c r="E34" s="12">
        <v>3</v>
      </c>
      <c r="F34" s="12">
        <v>5</v>
      </c>
      <c r="G34" s="13">
        <v>2</v>
      </c>
    </row>
    <row r="35" spans="1:7" ht="12.75" customHeight="1">
      <c r="A35" s="177" t="s">
        <v>625</v>
      </c>
      <c r="B35" s="178"/>
      <c r="C35" s="14">
        <f>SUM(C5:C34)</f>
        <v>826</v>
      </c>
      <c r="D35" s="14">
        <f>SUM(D5:D34)</f>
        <v>149</v>
      </c>
      <c r="E35" s="14">
        <f>SUM(E5:E34)</f>
        <v>1402</v>
      </c>
      <c r="F35" s="14">
        <f>SUM(F5:F34)</f>
        <v>2081</v>
      </c>
      <c r="G35" s="15">
        <f>SUM(G5:G34)</f>
        <v>262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8">
    <mergeCell ref="D3:D4"/>
    <mergeCell ref="E3:E4"/>
    <mergeCell ref="F3:F4"/>
    <mergeCell ref="G3:G4"/>
    <mergeCell ref="A35:B35"/>
    <mergeCell ref="A3:A4"/>
    <mergeCell ref="B3:B4"/>
    <mergeCell ref="C3:C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825</v>
      </c>
      <c r="B1" s="1" t="s">
        <v>826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73" t="s">
        <v>829</v>
      </c>
      <c r="D3" s="173" t="s">
        <v>830</v>
      </c>
      <c r="E3" s="173" t="s">
        <v>831</v>
      </c>
      <c r="F3" s="173" t="s">
        <v>828</v>
      </c>
      <c r="G3" s="250" t="s">
        <v>827</v>
      </c>
    </row>
    <row r="4" spans="1:7" ht="12.75" customHeight="1">
      <c r="A4" s="180"/>
      <c r="B4" s="182"/>
      <c r="C4" s="174"/>
      <c r="D4" s="174"/>
      <c r="E4" s="174"/>
      <c r="F4" s="174"/>
      <c r="G4" s="251"/>
    </row>
    <row r="5" spans="1:7" ht="12.75" customHeight="1">
      <c r="A5" s="5">
        <v>1</v>
      </c>
      <c r="B5" s="6" t="s">
        <v>635</v>
      </c>
      <c r="C5" s="6">
        <v>156</v>
      </c>
      <c r="D5" s="6">
        <v>123</v>
      </c>
      <c r="E5" s="6">
        <v>70</v>
      </c>
      <c r="F5" s="6">
        <v>226</v>
      </c>
      <c r="G5" s="7">
        <v>105</v>
      </c>
    </row>
    <row r="6" spans="1:7" ht="12.75" customHeight="1">
      <c r="A6" s="8">
        <v>2</v>
      </c>
      <c r="B6" s="9" t="s">
        <v>636</v>
      </c>
      <c r="C6" s="9">
        <v>36</v>
      </c>
      <c r="D6" s="9">
        <v>10</v>
      </c>
      <c r="E6" s="9">
        <v>12</v>
      </c>
      <c r="F6" s="9">
        <v>51</v>
      </c>
      <c r="G6" s="10">
        <v>18</v>
      </c>
    </row>
    <row r="7" spans="1:7" ht="12.75" customHeight="1">
      <c r="A7" s="8">
        <v>3</v>
      </c>
      <c r="B7" s="9" t="s">
        <v>637</v>
      </c>
      <c r="C7" s="9">
        <v>29</v>
      </c>
      <c r="D7" s="9">
        <v>6</v>
      </c>
      <c r="E7" s="9">
        <v>9</v>
      </c>
      <c r="F7" s="9">
        <v>25</v>
      </c>
      <c r="G7" s="10">
        <v>13</v>
      </c>
    </row>
    <row r="8" spans="1:7" ht="12.75" customHeight="1">
      <c r="A8" s="8">
        <v>4</v>
      </c>
      <c r="B8" s="9" t="s">
        <v>609</v>
      </c>
      <c r="C8" s="9">
        <v>14</v>
      </c>
      <c r="D8" s="9">
        <v>4</v>
      </c>
      <c r="E8" s="9">
        <v>5</v>
      </c>
      <c r="F8" s="9">
        <v>13</v>
      </c>
      <c r="G8" s="10">
        <v>7</v>
      </c>
    </row>
    <row r="9" spans="1:7" ht="12.75" customHeight="1">
      <c r="A9" s="8">
        <v>5</v>
      </c>
      <c r="B9" s="9" t="s">
        <v>610</v>
      </c>
      <c r="C9" s="9">
        <v>18</v>
      </c>
      <c r="D9" s="9">
        <v>3</v>
      </c>
      <c r="E9" s="9">
        <v>8</v>
      </c>
      <c r="F9" s="9">
        <v>15</v>
      </c>
      <c r="G9" s="10">
        <v>13</v>
      </c>
    </row>
    <row r="10" spans="1:7" ht="12.75" customHeight="1">
      <c r="A10" s="8">
        <v>6</v>
      </c>
      <c r="B10" s="9" t="s">
        <v>638</v>
      </c>
      <c r="C10" s="9">
        <v>70</v>
      </c>
      <c r="D10" s="9">
        <v>28</v>
      </c>
      <c r="E10" s="9">
        <v>24</v>
      </c>
      <c r="F10" s="9">
        <v>54</v>
      </c>
      <c r="G10" s="10">
        <v>44</v>
      </c>
    </row>
    <row r="11" spans="1:7" ht="12.75" customHeight="1">
      <c r="A11" s="8">
        <v>7</v>
      </c>
      <c r="B11" s="9" t="s">
        <v>611</v>
      </c>
      <c r="C11" s="9">
        <v>17</v>
      </c>
      <c r="D11" s="9">
        <v>3</v>
      </c>
      <c r="E11" s="9">
        <v>9</v>
      </c>
      <c r="F11" s="9">
        <v>18</v>
      </c>
      <c r="G11" s="10">
        <v>4</v>
      </c>
    </row>
    <row r="12" spans="1:7" ht="12.75" customHeight="1">
      <c r="A12" s="8">
        <v>8</v>
      </c>
      <c r="B12" s="9" t="s">
        <v>612</v>
      </c>
      <c r="C12" s="9">
        <v>101</v>
      </c>
      <c r="D12" s="9">
        <v>50</v>
      </c>
      <c r="E12" s="9">
        <v>39</v>
      </c>
      <c r="F12" s="9">
        <v>94</v>
      </c>
      <c r="G12" s="10">
        <v>48</v>
      </c>
    </row>
    <row r="13" spans="1:7" ht="12.75" customHeight="1">
      <c r="A13" s="8">
        <v>9</v>
      </c>
      <c r="B13" s="9" t="s">
        <v>639</v>
      </c>
      <c r="C13" s="9">
        <v>7</v>
      </c>
      <c r="D13" s="9">
        <v>0</v>
      </c>
      <c r="E13" s="9">
        <v>0</v>
      </c>
      <c r="F13" s="9">
        <v>2</v>
      </c>
      <c r="G13" s="10">
        <v>2</v>
      </c>
    </row>
    <row r="14" spans="1:7" ht="12.75" customHeight="1">
      <c r="A14" s="8">
        <v>10</v>
      </c>
      <c r="B14" s="9" t="s">
        <v>613</v>
      </c>
      <c r="C14" s="9">
        <v>4</v>
      </c>
      <c r="D14" s="9">
        <v>1</v>
      </c>
      <c r="E14" s="9">
        <v>0</v>
      </c>
      <c r="F14" s="9">
        <v>6</v>
      </c>
      <c r="G14" s="10">
        <v>4</v>
      </c>
    </row>
    <row r="15" spans="1:7" ht="12.75" customHeight="1">
      <c r="A15" s="8">
        <v>11</v>
      </c>
      <c r="B15" s="9" t="s">
        <v>640</v>
      </c>
      <c r="C15" s="9">
        <v>372</v>
      </c>
      <c r="D15" s="9">
        <v>256</v>
      </c>
      <c r="E15" s="9">
        <v>143</v>
      </c>
      <c r="F15" s="9">
        <v>407</v>
      </c>
      <c r="G15" s="10">
        <v>241</v>
      </c>
    </row>
    <row r="16" spans="1:7" ht="12.75" customHeight="1">
      <c r="A16" s="8">
        <v>12</v>
      </c>
      <c r="B16" s="9" t="s">
        <v>641</v>
      </c>
      <c r="C16" s="9">
        <v>349</v>
      </c>
      <c r="D16" s="9">
        <v>209</v>
      </c>
      <c r="E16" s="9">
        <v>136</v>
      </c>
      <c r="F16" s="9">
        <v>336</v>
      </c>
      <c r="G16" s="10">
        <v>149</v>
      </c>
    </row>
    <row r="17" spans="1:7" ht="12.75" customHeight="1">
      <c r="A17" s="8">
        <v>13</v>
      </c>
      <c r="B17" s="9" t="s">
        <v>642</v>
      </c>
      <c r="C17" s="9">
        <v>35</v>
      </c>
      <c r="D17" s="9">
        <v>16</v>
      </c>
      <c r="E17" s="9">
        <v>15</v>
      </c>
      <c r="F17" s="9">
        <v>63</v>
      </c>
      <c r="G17" s="10">
        <v>23</v>
      </c>
    </row>
    <row r="18" spans="1:7" ht="12.75" customHeight="1">
      <c r="A18" s="8">
        <v>14</v>
      </c>
      <c r="B18" s="9" t="s">
        <v>643</v>
      </c>
      <c r="C18" s="9">
        <v>630</v>
      </c>
      <c r="D18" s="9">
        <v>393</v>
      </c>
      <c r="E18" s="9">
        <v>228</v>
      </c>
      <c r="F18" s="9">
        <v>791</v>
      </c>
      <c r="G18" s="10">
        <v>292</v>
      </c>
    </row>
    <row r="19" spans="1:7" ht="12.75" customHeight="1">
      <c r="A19" s="8">
        <v>15</v>
      </c>
      <c r="B19" s="9" t="s">
        <v>614</v>
      </c>
      <c r="C19" s="9">
        <v>53</v>
      </c>
      <c r="D19" s="9">
        <v>28</v>
      </c>
      <c r="E19" s="9">
        <v>15</v>
      </c>
      <c r="F19" s="9">
        <v>68</v>
      </c>
      <c r="G19" s="10">
        <v>29</v>
      </c>
    </row>
    <row r="20" spans="1:7" ht="12.75" customHeight="1">
      <c r="A20" s="8">
        <v>16</v>
      </c>
      <c r="B20" s="9" t="s">
        <v>615</v>
      </c>
      <c r="C20" s="9">
        <v>10</v>
      </c>
      <c r="D20" s="9">
        <v>0</v>
      </c>
      <c r="E20" s="9">
        <v>1</v>
      </c>
      <c r="F20" s="9">
        <v>12</v>
      </c>
      <c r="G20" s="10">
        <v>7</v>
      </c>
    </row>
    <row r="21" spans="1:7" ht="12.75" customHeight="1">
      <c r="A21" s="8">
        <v>17</v>
      </c>
      <c r="B21" s="9" t="s">
        <v>644</v>
      </c>
      <c r="C21" s="9">
        <v>29</v>
      </c>
      <c r="D21" s="9">
        <v>22</v>
      </c>
      <c r="E21" s="9">
        <v>10</v>
      </c>
      <c r="F21" s="9">
        <v>73</v>
      </c>
      <c r="G21" s="10">
        <v>30</v>
      </c>
    </row>
    <row r="22" spans="1:7" ht="12.75" customHeight="1">
      <c r="A22" s="8">
        <v>18</v>
      </c>
      <c r="B22" s="9" t="s">
        <v>645</v>
      </c>
      <c r="C22" s="9">
        <v>9</v>
      </c>
      <c r="D22" s="9">
        <v>0</v>
      </c>
      <c r="E22" s="9">
        <v>0</v>
      </c>
      <c r="F22" s="9">
        <v>8</v>
      </c>
      <c r="G22" s="10">
        <v>2</v>
      </c>
    </row>
    <row r="23" spans="1:7" ht="12.75" customHeight="1">
      <c r="A23" s="8">
        <v>19</v>
      </c>
      <c r="B23" s="9" t="s">
        <v>646</v>
      </c>
      <c r="C23" s="9">
        <v>37</v>
      </c>
      <c r="D23" s="9">
        <v>10</v>
      </c>
      <c r="E23" s="9">
        <v>5</v>
      </c>
      <c r="F23" s="9">
        <v>32</v>
      </c>
      <c r="G23" s="10">
        <v>3</v>
      </c>
    </row>
    <row r="24" spans="1:7" ht="12.75" customHeight="1">
      <c r="A24" s="8">
        <v>20</v>
      </c>
      <c r="B24" s="9" t="s">
        <v>647</v>
      </c>
      <c r="C24" s="9">
        <v>8</v>
      </c>
      <c r="D24" s="9">
        <v>2</v>
      </c>
      <c r="E24" s="9">
        <v>1</v>
      </c>
      <c r="F24" s="9">
        <v>7</v>
      </c>
      <c r="G24" s="10">
        <v>3</v>
      </c>
    </row>
    <row r="25" spans="1:7" ht="12.75" customHeight="1">
      <c r="A25" s="8">
        <v>21</v>
      </c>
      <c r="B25" s="9" t="s">
        <v>648</v>
      </c>
      <c r="C25" s="9">
        <v>20</v>
      </c>
      <c r="D25" s="9">
        <v>19</v>
      </c>
      <c r="E25" s="9">
        <v>5</v>
      </c>
      <c r="F25" s="9">
        <v>27</v>
      </c>
      <c r="G25" s="10">
        <v>19</v>
      </c>
    </row>
    <row r="26" spans="1:7" ht="12.75" customHeight="1">
      <c r="A26" s="8">
        <v>22</v>
      </c>
      <c r="B26" s="9" t="s">
        <v>649</v>
      </c>
      <c r="C26" s="9">
        <v>18</v>
      </c>
      <c r="D26" s="9">
        <v>5</v>
      </c>
      <c r="E26" s="9">
        <v>3</v>
      </c>
      <c r="F26" s="9">
        <v>29</v>
      </c>
      <c r="G26" s="10">
        <v>16</v>
      </c>
    </row>
    <row r="27" spans="1:7" ht="12.75" customHeight="1">
      <c r="A27" s="8">
        <v>23</v>
      </c>
      <c r="B27" s="9" t="s">
        <v>650</v>
      </c>
      <c r="C27" s="9">
        <v>4</v>
      </c>
      <c r="D27" s="9">
        <v>0</v>
      </c>
      <c r="E27" s="9">
        <v>1</v>
      </c>
      <c r="F27" s="9">
        <v>0</v>
      </c>
      <c r="G27" s="10">
        <v>1</v>
      </c>
    </row>
    <row r="28" spans="1:7" ht="12.75" customHeight="1">
      <c r="A28" s="8">
        <v>24</v>
      </c>
      <c r="B28" s="9" t="s">
        <v>651</v>
      </c>
      <c r="C28" s="9">
        <v>16</v>
      </c>
      <c r="D28" s="9">
        <v>6</v>
      </c>
      <c r="E28" s="9">
        <v>11</v>
      </c>
      <c r="F28" s="9">
        <v>32</v>
      </c>
      <c r="G28" s="10">
        <v>5</v>
      </c>
    </row>
    <row r="29" spans="1:7" ht="12.75" customHeight="1">
      <c r="A29" s="8">
        <v>25</v>
      </c>
      <c r="B29" s="9" t="s">
        <v>652</v>
      </c>
      <c r="C29" s="9">
        <v>59</v>
      </c>
      <c r="D29" s="9">
        <v>18</v>
      </c>
      <c r="E29" s="9">
        <v>21</v>
      </c>
      <c r="F29" s="9">
        <v>57</v>
      </c>
      <c r="G29" s="10">
        <v>18</v>
      </c>
    </row>
    <row r="30" spans="1:7" ht="12.75" customHeight="1">
      <c r="A30" s="8">
        <v>26</v>
      </c>
      <c r="B30" s="9" t="s">
        <v>653</v>
      </c>
      <c r="C30" s="9">
        <v>8</v>
      </c>
      <c r="D30" s="9">
        <v>3</v>
      </c>
      <c r="E30" s="9">
        <v>3</v>
      </c>
      <c r="F30" s="9">
        <v>17</v>
      </c>
      <c r="G30" s="10">
        <v>7</v>
      </c>
    </row>
    <row r="31" spans="1:7" ht="12.75" customHeight="1">
      <c r="A31" s="8">
        <v>27</v>
      </c>
      <c r="B31" s="9" t="s">
        <v>616</v>
      </c>
      <c r="C31" s="9">
        <v>7</v>
      </c>
      <c r="D31" s="9">
        <v>5</v>
      </c>
      <c r="E31" s="9">
        <v>2</v>
      </c>
      <c r="F31" s="9">
        <v>5</v>
      </c>
      <c r="G31" s="10">
        <v>1</v>
      </c>
    </row>
    <row r="32" spans="1:7" ht="12.75" customHeight="1">
      <c r="A32" s="8">
        <v>28</v>
      </c>
      <c r="B32" s="9" t="s">
        <v>617</v>
      </c>
      <c r="C32" s="9">
        <v>5</v>
      </c>
      <c r="D32" s="9">
        <v>0</v>
      </c>
      <c r="E32" s="9">
        <v>1</v>
      </c>
      <c r="F32" s="9">
        <v>5</v>
      </c>
      <c r="G32" s="10">
        <v>2</v>
      </c>
    </row>
    <row r="33" spans="1:7" ht="12.75" customHeight="1">
      <c r="A33" s="8">
        <v>29</v>
      </c>
      <c r="B33" s="9" t="s">
        <v>618</v>
      </c>
      <c r="C33" s="9">
        <v>2</v>
      </c>
      <c r="D33" s="9">
        <v>0</v>
      </c>
      <c r="E33" s="9">
        <v>0</v>
      </c>
      <c r="F33" s="9">
        <v>2</v>
      </c>
      <c r="G33" s="10">
        <v>1</v>
      </c>
    </row>
    <row r="34" spans="1:7" ht="12.75" customHeight="1">
      <c r="A34" s="11">
        <v>30</v>
      </c>
      <c r="B34" s="12" t="s">
        <v>619</v>
      </c>
      <c r="C34" s="12">
        <v>15</v>
      </c>
      <c r="D34" s="12">
        <v>0</v>
      </c>
      <c r="E34" s="12">
        <v>2</v>
      </c>
      <c r="F34" s="12">
        <v>18</v>
      </c>
      <c r="G34" s="13">
        <v>5</v>
      </c>
    </row>
    <row r="35" spans="1:7" ht="12.75" customHeight="1">
      <c r="A35" s="177" t="s">
        <v>625</v>
      </c>
      <c r="B35" s="178"/>
      <c r="C35" s="14">
        <f>SUM(C5:C34)</f>
        <v>2138</v>
      </c>
      <c r="D35" s="14">
        <f>SUM(D5:D34)</f>
        <v>1220</v>
      </c>
      <c r="E35" s="14">
        <f>SUM(E5:E34)</f>
        <v>779</v>
      </c>
      <c r="F35" s="14">
        <f>SUM(F5:F34)</f>
        <v>2493</v>
      </c>
      <c r="G35" s="15">
        <f>SUM(G5:G34)</f>
        <v>1112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8">
    <mergeCell ref="A35:B35"/>
    <mergeCell ref="A3:A4"/>
    <mergeCell ref="B3:B4"/>
    <mergeCell ref="C3:C4"/>
    <mergeCell ref="D3:D4"/>
    <mergeCell ref="E3:E4"/>
    <mergeCell ref="F3:F4"/>
    <mergeCell ref="G3:G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832</v>
      </c>
      <c r="B1" s="1" t="s">
        <v>845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73" t="s">
        <v>833</v>
      </c>
      <c r="D3" s="173" t="s">
        <v>834</v>
      </c>
      <c r="E3" s="173" t="s">
        <v>835</v>
      </c>
      <c r="F3" s="173" t="s">
        <v>836</v>
      </c>
      <c r="G3" s="250" t="s">
        <v>837</v>
      </c>
    </row>
    <row r="4" spans="1:7" ht="12.75" customHeight="1">
      <c r="A4" s="180"/>
      <c r="B4" s="182"/>
      <c r="C4" s="174"/>
      <c r="D4" s="174"/>
      <c r="E4" s="174"/>
      <c r="F4" s="174"/>
      <c r="G4" s="251"/>
    </row>
    <row r="5" spans="1:7" ht="12.75" customHeight="1">
      <c r="A5" s="5">
        <v>1</v>
      </c>
      <c r="B5" s="6" t="s">
        <v>635</v>
      </c>
      <c r="C5" s="6">
        <v>71</v>
      </c>
      <c r="D5" s="6">
        <v>59</v>
      </c>
      <c r="E5" s="6">
        <v>96</v>
      </c>
      <c r="F5" s="6">
        <v>22</v>
      </c>
      <c r="G5" s="7">
        <v>30</v>
      </c>
    </row>
    <row r="6" spans="1:7" ht="12.75" customHeight="1">
      <c r="A6" s="8">
        <v>2</v>
      </c>
      <c r="B6" s="9" t="s">
        <v>636</v>
      </c>
      <c r="C6" s="9">
        <v>7</v>
      </c>
      <c r="D6" s="9">
        <v>8</v>
      </c>
      <c r="E6" s="9">
        <v>17</v>
      </c>
      <c r="F6" s="9">
        <v>11</v>
      </c>
      <c r="G6" s="10">
        <v>10</v>
      </c>
    </row>
    <row r="7" spans="1:7" ht="12.75" customHeight="1">
      <c r="A7" s="8">
        <v>3</v>
      </c>
      <c r="B7" s="9" t="s">
        <v>637</v>
      </c>
      <c r="C7" s="9">
        <v>3</v>
      </c>
      <c r="D7" s="9">
        <v>10</v>
      </c>
      <c r="E7" s="9">
        <v>14</v>
      </c>
      <c r="F7" s="9">
        <v>8</v>
      </c>
      <c r="G7" s="10">
        <v>3</v>
      </c>
    </row>
    <row r="8" spans="1:7" ht="12.75" customHeight="1">
      <c r="A8" s="8">
        <v>4</v>
      </c>
      <c r="B8" s="9" t="s">
        <v>609</v>
      </c>
      <c r="C8" s="9">
        <v>5</v>
      </c>
      <c r="D8" s="9">
        <v>4</v>
      </c>
      <c r="E8" s="9">
        <v>6</v>
      </c>
      <c r="F8" s="9">
        <v>2</v>
      </c>
      <c r="G8" s="10">
        <v>1</v>
      </c>
    </row>
    <row r="9" spans="1:7" ht="12.75" customHeight="1">
      <c r="A9" s="8">
        <v>5</v>
      </c>
      <c r="B9" s="9" t="s">
        <v>610</v>
      </c>
      <c r="C9" s="9">
        <v>12</v>
      </c>
      <c r="D9" s="9">
        <v>6</v>
      </c>
      <c r="E9" s="9">
        <v>14</v>
      </c>
      <c r="F9" s="9">
        <v>8</v>
      </c>
      <c r="G9" s="10">
        <v>7</v>
      </c>
    </row>
    <row r="10" spans="1:7" ht="12.75" customHeight="1">
      <c r="A10" s="8">
        <v>6</v>
      </c>
      <c r="B10" s="9" t="s">
        <v>638</v>
      </c>
      <c r="C10" s="9">
        <v>10</v>
      </c>
      <c r="D10" s="9">
        <v>14</v>
      </c>
      <c r="E10" s="9">
        <v>30</v>
      </c>
      <c r="F10" s="9">
        <v>35</v>
      </c>
      <c r="G10" s="10">
        <v>9</v>
      </c>
    </row>
    <row r="11" spans="1:7" ht="12.75" customHeight="1">
      <c r="A11" s="8">
        <v>7</v>
      </c>
      <c r="B11" s="9" t="s">
        <v>611</v>
      </c>
      <c r="C11" s="9">
        <v>4</v>
      </c>
      <c r="D11" s="9">
        <v>6</v>
      </c>
      <c r="E11" s="9">
        <v>9</v>
      </c>
      <c r="F11" s="9">
        <v>1</v>
      </c>
      <c r="G11" s="10">
        <v>0</v>
      </c>
    </row>
    <row r="12" spans="1:7" ht="12.75" customHeight="1">
      <c r="A12" s="8">
        <v>8</v>
      </c>
      <c r="B12" s="9" t="s">
        <v>612</v>
      </c>
      <c r="C12" s="9">
        <v>19</v>
      </c>
      <c r="D12" s="9">
        <v>20</v>
      </c>
      <c r="E12" s="9">
        <v>45</v>
      </c>
      <c r="F12" s="9">
        <v>40</v>
      </c>
      <c r="G12" s="10">
        <v>19</v>
      </c>
    </row>
    <row r="13" spans="1:7" ht="12.75" customHeight="1">
      <c r="A13" s="8">
        <v>9</v>
      </c>
      <c r="B13" s="9" t="s">
        <v>639</v>
      </c>
      <c r="C13" s="9">
        <v>0</v>
      </c>
      <c r="D13" s="9">
        <v>1</v>
      </c>
      <c r="E13" s="9">
        <v>3</v>
      </c>
      <c r="F13" s="9">
        <v>1</v>
      </c>
      <c r="G13" s="10">
        <v>0</v>
      </c>
    </row>
    <row r="14" spans="1:7" ht="12.75" customHeight="1">
      <c r="A14" s="8">
        <v>10</v>
      </c>
      <c r="B14" s="9" t="s">
        <v>613</v>
      </c>
      <c r="C14" s="9">
        <v>1</v>
      </c>
      <c r="D14" s="9">
        <v>4</v>
      </c>
      <c r="E14" s="9">
        <v>3</v>
      </c>
      <c r="F14" s="9">
        <v>1</v>
      </c>
      <c r="G14" s="10">
        <v>3</v>
      </c>
    </row>
    <row r="15" spans="1:7" ht="12.75" customHeight="1">
      <c r="A15" s="8">
        <v>11</v>
      </c>
      <c r="B15" s="9" t="s">
        <v>640</v>
      </c>
      <c r="C15" s="9">
        <v>132</v>
      </c>
      <c r="D15" s="9">
        <v>158</v>
      </c>
      <c r="E15" s="9">
        <v>128</v>
      </c>
      <c r="F15" s="9">
        <v>86</v>
      </c>
      <c r="G15" s="10">
        <v>137</v>
      </c>
    </row>
    <row r="16" spans="1:7" ht="12.75" customHeight="1">
      <c r="A16" s="8">
        <v>12</v>
      </c>
      <c r="B16" s="9" t="s">
        <v>641</v>
      </c>
      <c r="C16" s="9">
        <v>68</v>
      </c>
      <c r="D16" s="9">
        <v>175</v>
      </c>
      <c r="E16" s="9">
        <v>241</v>
      </c>
      <c r="F16" s="9">
        <v>104</v>
      </c>
      <c r="G16" s="10">
        <v>146</v>
      </c>
    </row>
    <row r="17" spans="1:7" ht="12.75" customHeight="1">
      <c r="A17" s="8">
        <v>13</v>
      </c>
      <c r="B17" s="9" t="s">
        <v>642</v>
      </c>
      <c r="C17" s="9">
        <v>7</v>
      </c>
      <c r="D17" s="9">
        <v>15</v>
      </c>
      <c r="E17" s="9">
        <v>20</v>
      </c>
      <c r="F17" s="9">
        <v>14</v>
      </c>
      <c r="G17" s="10">
        <v>15</v>
      </c>
    </row>
    <row r="18" spans="1:7" ht="12.75" customHeight="1">
      <c r="A18" s="8">
        <v>14</v>
      </c>
      <c r="B18" s="9" t="s">
        <v>643</v>
      </c>
      <c r="C18" s="9">
        <v>164</v>
      </c>
      <c r="D18" s="9">
        <v>301</v>
      </c>
      <c r="E18" s="9">
        <v>512</v>
      </c>
      <c r="F18" s="9">
        <v>269</v>
      </c>
      <c r="G18" s="10">
        <v>223</v>
      </c>
    </row>
    <row r="19" spans="1:7" ht="12.75" customHeight="1">
      <c r="A19" s="8">
        <v>15</v>
      </c>
      <c r="B19" s="9" t="s">
        <v>614</v>
      </c>
      <c r="C19" s="9">
        <v>14</v>
      </c>
      <c r="D19" s="9">
        <v>20</v>
      </c>
      <c r="E19" s="9">
        <v>13</v>
      </c>
      <c r="F19" s="9">
        <v>7</v>
      </c>
      <c r="G19" s="10">
        <v>11</v>
      </c>
    </row>
    <row r="20" spans="1:7" ht="12.75" customHeight="1">
      <c r="A20" s="8">
        <v>16</v>
      </c>
      <c r="B20" s="9" t="s">
        <v>615</v>
      </c>
      <c r="C20" s="9">
        <v>6</v>
      </c>
      <c r="D20" s="9">
        <v>7</v>
      </c>
      <c r="E20" s="9">
        <v>9</v>
      </c>
      <c r="F20" s="9">
        <v>8</v>
      </c>
      <c r="G20" s="10">
        <v>1</v>
      </c>
    </row>
    <row r="21" spans="1:7" ht="12.75" customHeight="1">
      <c r="A21" s="8">
        <v>17</v>
      </c>
      <c r="B21" s="9" t="s">
        <v>644</v>
      </c>
      <c r="C21" s="9">
        <v>29</v>
      </c>
      <c r="D21" s="9">
        <v>13</v>
      </c>
      <c r="E21" s="9">
        <v>33</v>
      </c>
      <c r="F21" s="9">
        <v>26</v>
      </c>
      <c r="G21" s="10">
        <v>14</v>
      </c>
    </row>
    <row r="22" spans="1:7" ht="12.75" customHeight="1">
      <c r="A22" s="8">
        <v>18</v>
      </c>
      <c r="B22" s="9" t="s">
        <v>645</v>
      </c>
      <c r="C22" s="9">
        <v>1</v>
      </c>
      <c r="D22" s="9">
        <v>3</v>
      </c>
      <c r="E22" s="9">
        <v>1</v>
      </c>
      <c r="F22" s="9">
        <v>1</v>
      </c>
      <c r="G22" s="10">
        <v>2</v>
      </c>
    </row>
    <row r="23" spans="1:7" ht="12.75" customHeight="1">
      <c r="A23" s="8">
        <v>19</v>
      </c>
      <c r="B23" s="9" t="s">
        <v>646</v>
      </c>
      <c r="C23" s="9">
        <v>3</v>
      </c>
      <c r="D23" s="9">
        <v>8</v>
      </c>
      <c r="E23" s="9">
        <v>8</v>
      </c>
      <c r="F23" s="9">
        <v>9</v>
      </c>
      <c r="G23" s="10">
        <v>4</v>
      </c>
    </row>
    <row r="24" spans="1:7" ht="12.75" customHeight="1">
      <c r="A24" s="8">
        <v>20</v>
      </c>
      <c r="B24" s="9" t="s">
        <v>647</v>
      </c>
      <c r="C24" s="9">
        <v>0</v>
      </c>
      <c r="D24" s="9">
        <v>3</v>
      </c>
      <c r="E24" s="9">
        <v>5</v>
      </c>
      <c r="F24" s="9">
        <v>1</v>
      </c>
      <c r="G24" s="10">
        <v>4</v>
      </c>
    </row>
    <row r="25" spans="1:7" ht="12.75" customHeight="1">
      <c r="A25" s="8">
        <v>21</v>
      </c>
      <c r="B25" s="9" t="s">
        <v>648</v>
      </c>
      <c r="C25" s="9">
        <v>6</v>
      </c>
      <c r="D25" s="9">
        <v>1</v>
      </c>
      <c r="E25" s="9">
        <v>6</v>
      </c>
      <c r="F25" s="9">
        <v>8</v>
      </c>
      <c r="G25" s="10">
        <v>4</v>
      </c>
    </row>
    <row r="26" spans="1:7" ht="12.75" customHeight="1">
      <c r="A26" s="8">
        <v>22</v>
      </c>
      <c r="B26" s="9" t="s">
        <v>649</v>
      </c>
      <c r="C26" s="9">
        <v>1</v>
      </c>
      <c r="D26" s="9">
        <v>4</v>
      </c>
      <c r="E26" s="9">
        <v>11</v>
      </c>
      <c r="F26" s="9">
        <v>4</v>
      </c>
      <c r="G26" s="10">
        <v>2</v>
      </c>
    </row>
    <row r="27" spans="1:7" ht="12.75" customHeight="1">
      <c r="A27" s="8">
        <v>23</v>
      </c>
      <c r="B27" s="9" t="s">
        <v>650</v>
      </c>
      <c r="C27" s="9">
        <v>0</v>
      </c>
      <c r="D27" s="9">
        <v>0</v>
      </c>
      <c r="E27" s="9">
        <v>1</v>
      </c>
      <c r="F27" s="9">
        <v>0</v>
      </c>
      <c r="G27" s="10">
        <v>1</v>
      </c>
    </row>
    <row r="28" spans="1:7" ht="12.75" customHeight="1">
      <c r="A28" s="8">
        <v>24</v>
      </c>
      <c r="B28" s="9" t="s">
        <v>651</v>
      </c>
      <c r="C28" s="9">
        <v>7</v>
      </c>
      <c r="D28" s="9">
        <v>4</v>
      </c>
      <c r="E28" s="9">
        <v>14</v>
      </c>
      <c r="F28" s="9">
        <v>10</v>
      </c>
      <c r="G28" s="10">
        <v>4</v>
      </c>
    </row>
    <row r="29" spans="1:7" ht="12.75" customHeight="1">
      <c r="A29" s="8">
        <v>25</v>
      </c>
      <c r="B29" s="9" t="s">
        <v>652</v>
      </c>
      <c r="C29" s="9">
        <v>5</v>
      </c>
      <c r="D29" s="9">
        <v>13</v>
      </c>
      <c r="E29" s="9">
        <v>23</v>
      </c>
      <c r="F29" s="9">
        <v>6</v>
      </c>
      <c r="G29" s="10">
        <v>14</v>
      </c>
    </row>
    <row r="30" spans="1:7" ht="12.75" customHeight="1">
      <c r="A30" s="8">
        <v>26</v>
      </c>
      <c r="B30" s="9" t="s">
        <v>653</v>
      </c>
      <c r="C30" s="9">
        <v>4</v>
      </c>
      <c r="D30" s="9">
        <v>1</v>
      </c>
      <c r="E30" s="9">
        <v>7</v>
      </c>
      <c r="F30" s="9">
        <v>3</v>
      </c>
      <c r="G30" s="10">
        <v>3</v>
      </c>
    </row>
    <row r="31" spans="1:7" ht="12.75" customHeight="1">
      <c r="A31" s="8">
        <v>27</v>
      </c>
      <c r="B31" s="9" t="s">
        <v>616</v>
      </c>
      <c r="C31" s="9">
        <v>0</v>
      </c>
      <c r="D31" s="9">
        <v>2</v>
      </c>
      <c r="E31" s="9">
        <v>2</v>
      </c>
      <c r="F31" s="9">
        <v>3</v>
      </c>
      <c r="G31" s="10">
        <v>0</v>
      </c>
    </row>
    <row r="32" spans="1:7" ht="12.75" customHeight="1">
      <c r="A32" s="8">
        <v>28</v>
      </c>
      <c r="B32" s="9" t="s">
        <v>617</v>
      </c>
      <c r="C32" s="9">
        <v>1</v>
      </c>
      <c r="D32" s="9">
        <v>3</v>
      </c>
      <c r="E32" s="9">
        <v>4</v>
      </c>
      <c r="F32" s="9">
        <v>1</v>
      </c>
      <c r="G32" s="10">
        <v>0</v>
      </c>
    </row>
    <row r="33" spans="1:7" ht="12.75" customHeight="1">
      <c r="A33" s="8">
        <v>29</v>
      </c>
      <c r="B33" s="9" t="s">
        <v>618</v>
      </c>
      <c r="C33" s="9">
        <v>0</v>
      </c>
      <c r="D33" s="9">
        <v>0</v>
      </c>
      <c r="E33" s="9">
        <v>0</v>
      </c>
      <c r="F33" s="9">
        <v>0</v>
      </c>
      <c r="G33" s="10">
        <v>0</v>
      </c>
    </row>
    <row r="34" spans="1:7" ht="12.75" customHeight="1">
      <c r="A34" s="11">
        <v>30</v>
      </c>
      <c r="B34" s="12" t="s">
        <v>619</v>
      </c>
      <c r="C34" s="12">
        <v>1</v>
      </c>
      <c r="D34" s="12">
        <v>6</v>
      </c>
      <c r="E34" s="12">
        <v>5</v>
      </c>
      <c r="F34" s="12">
        <v>2</v>
      </c>
      <c r="G34" s="13">
        <v>1</v>
      </c>
    </row>
    <row r="35" spans="1:7" ht="12.75" customHeight="1">
      <c r="A35" s="177" t="s">
        <v>625</v>
      </c>
      <c r="B35" s="178"/>
      <c r="C35" s="14">
        <f>SUM(C5:C34)</f>
        <v>581</v>
      </c>
      <c r="D35" s="14">
        <f>SUM(D5:D34)</f>
        <v>869</v>
      </c>
      <c r="E35" s="14">
        <f>SUM(E5:E34)</f>
        <v>1280</v>
      </c>
      <c r="F35" s="14">
        <f>SUM(F5:F34)</f>
        <v>691</v>
      </c>
      <c r="G35" s="15">
        <f>SUM(G5:G34)</f>
        <v>668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8">
    <mergeCell ref="D3:D4"/>
    <mergeCell ref="E3:E4"/>
    <mergeCell ref="F3:F4"/>
    <mergeCell ref="G3:G4"/>
    <mergeCell ref="A35:B35"/>
    <mergeCell ref="A3:A4"/>
    <mergeCell ref="B3:B4"/>
    <mergeCell ref="C3:C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3" width="5.7109375" style="4" customWidth="1"/>
    <col min="4" max="4" width="4.7109375" style="4" customWidth="1"/>
    <col min="5" max="5" width="5.7109375" style="4" customWidth="1"/>
    <col min="6" max="6" width="4.7109375" style="4" customWidth="1"/>
    <col min="7" max="7" width="5.7109375" style="4" customWidth="1"/>
    <col min="8" max="8" width="4.7109375" style="4" customWidth="1"/>
    <col min="9" max="9" width="5.7109375" style="4" customWidth="1"/>
    <col min="10" max="10" width="4.7109375" style="4" customWidth="1"/>
    <col min="11" max="16384" width="9.140625" style="4" customWidth="1"/>
  </cols>
  <sheetData>
    <row r="1" spans="1:2" ht="12.75" customHeight="1">
      <c r="A1" s="1" t="s">
        <v>661</v>
      </c>
      <c r="B1" s="1" t="s">
        <v>670</v>
      </c>
    </row>
    <row r="2" spans="1:2" ht="12.75" customHeight="1">
      <c r="A2" s="1"/>
      <c r="B2" s="1" t="s">
        <v>669</v>
      </c>
    </row>
    <row r="3" ht="3.75" customHeight="1">
      <c r="A3" s="3"/>
    </row>
    <row r="4" spans="1:10" ht="12.75" customHeight="1">
      <c r="A4" s="183" t="s">
        <v>621</v>
      </c>
      <c r="B4" s="185" t="s">
        <v>620</v>
      </c>
      <c r="C4" s="187" t="s">
        <v>631</v>
      </c>
      <c r="D4" s="187"/>
      <c r="E4" s="187" t="s">
        <v>632</v>
      </c>
      <c r="F4" s="187"/>
      <c r="G4" s="187" t="s">
        <v>633</v>
      </c>
      <c r="H4" s="187"/>
      <c r="I4" s="187" t="s">
        <v>634</v>
      </c>
      <c r="J4" s="192"/>
    </row>
    <row r="5" spans="1:10" ht="12.75" customHeight="1">
      <c r="A5" s="184"/>
      <c r="B5" s="186"/>
      <c r="C5" s="18" t="s">
        <v>625</v>
      </c>
      <c r="D5" s="18" t="s">
        <v>629</v>
      </c>
      <c r="E5" s="18" t="s">
        <v>625</v>
      </c>
      <c r="F5" s="18" t="s">
        <v>629</v>
      </c>
      <c r="G5" s="18" t="s">
        <v>625</v>
      </c>
      <c r="H5" s="18" t="s">
        <v>629</v>
      </c>
      <c r="I5" s="18" t="s">
        <v>625</v>
      </c>
      <c r="J5" s="19" t="s">
        <v>629</v>
      </c>
    </row>
    <row r="6" spans="1:10" ht="12.75" customHeight="1">
      <c r="A6" s="5">
        <v>1</v>
      </c>
      <c r="B6" s="6" t="s">
        <v>635</v>
      </c>
      <c r="C6" s="6">
        <v>79</v>
      </c>
      <c r="D6" s="20">
        <f>C6/($C6+$E6+$G6+$I6)*100</f>
        <v>45.93023255813954</v>
      </c>
      <c r="E6" s="6">
        <v>75</v>
      </c>
      <c r="F6" s="20">
        <f>E6/($C6+$E6+$G6+$I6)*100</f>
        <v>43.604651162790695</v>
      </c>
      <c r="G6" s="6">
        <v>11</v>
      </c>
      <c r="H6" s="20">
        <f>G6/($C6+$E6+$G6+$I6)*100</f>
        <v>6.395348837209303</v>
      </c>
      <c r="I6" s="6">
        <v>7</v>
      </c>
      <c r="J6" s="21">
        <f>I6/($C6+$E6+$G6+$I6)*100</f>
        <v>4.069767441860465</v>
      </c>
    </row>
    <row r="7" spans="1:10" ht="12.75" customHeight="1">
      <c r="A7" s="8">
        <v>2</v>
      </c>
      <c r="B7" s="9" t="s">
        <v>636</v>
      </c>
      <c r="C7" s="9">
        <v>167</v>
      </c>
      <c r="D7" s="22">
        <f aca="true" t="shared" si="0" ref="D7:D36">C7/($C7+$E7+$G7+$I7)*100</f>
        <v>39.76190476190476</v>
      </c>
      <c r="E7" s="9">
        <v>242</v>
      </c>
      <c r="F7" s="22">
        <f aca="true" t="shared" si="1" ref="F7:F36">E7/($C7+$E7+$G7+$I7)*100</f>
        <v>57.61904761904761</v>
      </c>
      <c r="G7" s="9">
        <v>7</v>
      </c>
      <c r="H7" s="22">
        <f aca="true" t="shared" si="2" ref="H7:H36">G7/($C7+$E7+$G7+$I7)*100</f>
        <v>1.6666666666666667</v>
      </c>
      <c r="I7" s="9">
        <v>4</v>
      </c>
      <c r="J7" s="23">
        <f aca="true" t="shared" si="3" ref="J7:J36">I7/($C7+$E7+$G7+$I7)*100</f>
        <v>0.9523809523809524</v>
      </c>
    </row>
    <row r="8" spans="1:10" ht="12.75" customHeight="1">
      <c r="A8" s="8">
        <v>3</v>
      </c>
      <c r="B8" s="9" t="s">
        <v>637</v>
      </c>
      <c r="C8" s="9">
        <v>43</v>
      </c>
      <c r="D8" s="22">
        <f t="shared" si="0"/>
        <v>21.93877551020408</v>
      </c>
      <c r="E8" s="9">
        <v>121</v>
      </c>
      <c r="F8" s="22">
        <f t="shared" si="1"/>
        <v>61.73469387755102</v>
      </c>
      <c r="G8" s="9">
        <v>9</v>
      </c>
      <c r="H8" s="22">
        <f t="shared" si="2"/>
        <v>4.591836734693878</v>
      </c>
      <c r="I8" s="9">
        <v>23</v>
      </c>
      <c r="J8" s="23">
        <f t="shared" si="3"/>
        <v>11.73469387755102</v>
      </c>
    </row>
    <row r="9" spans="1:10" ht="12.75" customHeight="1">
      <c r="A9" s="8">
        <v>4</v>
      </c>
      <c r="B9" s="9" t="s">
        <v>609</v>
      </c>
      <c r="C9" s="9">
        <v>25</v>
      </c>
      <c r="D9" s="22">
        <f t="shared" si="0"/>
        <v>15.822784810126583</v>
      </c>
      <c r="E9" s="9">
        <v>124</v>
      </c>
      <c r="F9" s="22">
        <f t="shared" si="1"/>
        <v>78.48101265822784</v>
      </c>
      <c r="G9" s="9">
        <v>5</v>
      </c>
      <c r="H9" s="22">
        <f t="shared" si="2"/>
        <v>3.1645569620253164</v>
      </c>
      <c r="I9" s="9">
        <v>4</v>
      </c>
      <c r="J9" s="23">
        <f t="shared" si="3"/>
        <v>2.5316455696202533</v>
      </c>
    </row>
    <row r="10" spans="1:10" ht="12.75" customHeight="1">
      <c r="A10" s="8">
        <v>5</v>
      </c>
      <c r="B10" s="9" t="s">
        <v>610</v>
      </c>
      <c r="C10" s="9">
        <v>15</v>
      </c>
      <c r="D10" s="22">
        <f t="shared" si="0"/>
        <v>14.563106796116504</v>
      </c>
      <c r="E10" s="9">
        <v>79</v>
      </c>
      <c r="F10" s="22">
        <f t="shared" si="1"/>
        <v>76.69902912621359</v>
      </c>
      <c r="G10" s="9">
        <v>6</v>
      </c>
      <c r="H10" s="22">
        <f t="shared" si="2"/>
        <v>5.825242718446602</v>
      </c>
      <c r="I10" s="9">
        <v>3</v>
      </c>
      <c r="J10" s="23">
        <f t="shared" si="3"/>
        <v>2.912621359223301</v>
      </c>
    </row>
    <row r="11" spans="1:10" ht="12.75" customHeight="1">
      <c r="A11" s="8">
        <v>6</v>
      </c>
      <c r="B11" s="9" t="s">
        <v>638</v>
      </c>
      <c r="C11" s="9">
        <v>26</v>
      </c>
      <c r="D11" s="22">
        <f t="shared" si="0"/>
        <v>24.299065420560748</v>
      </c>
      <c r="E11" s="9">
        <v>70</v>
      </c>
      <c r="F11" s="22">
        <f t="shared" si="1"/>
        <v>65.42056074766354</v>
      </c>
      <c r="G11" s="9">
        <v>0</v>
      </c>
      <c r="H11" s="22">
        <f t="shared" si="2"/>
        <v>0</v>
      </c>
      <c r="I11" s="9">
        <v>11</v>
      </c>
      <c r="J11" s="23">
        <f t="shared" si="3"/>
        <v>10.2803738317757</v>
      </c>
    </row>
    <row r="12" spans="1:10" ht="12.75" customHeight="1">
      <c r="A12" s="8">
        <v>7</v>
      </c>
      <c r="B12" s="9" t="s">
        <v>611</v>
      </c>
      <c r="C12" s="9">
        <v>8</v>
      </c>
      <c r="D12" s="22">
        <f t="shared" si="0"/>
        <v>20.51282051282051</v>
      </c>
      <c r="E12" s="9">
        <v>27</v>
      </c>
      <c r="F12" s="22">
        <f t="shared" si="1"/>
        <v>69.23076923076923</v>
      </c>
      <c r="G12" s="9">
        <v>1</v>
      </c>
      <c r="H12" s="22">
        <f t="shared" si="2"/>
        <v>2.564102564102564</v>
      </c>
      <c r="I12" s="9">
        <v>3</v>
      </c>
      <c r="J12" s="23">
        <f t="shared" si="3"/>
        <v>7.6923076923076925</v>
      </c>
    </row>
    <row r="13" spans="1:10" ht="12.75" customHeight="1">
      <c r="A13" s="8">
        <v>8</v>
      </c>
      <c r="B13" s="9" t="s">
        <v>612</v>
      </c>
      <c r="C13" s="9">
        <v>27</v>
      </c>
      <c r="D13" s="22">
        <f t="shared" si="0"/>
        <v>17.197452229299362</v>
      </c>
      <c r="E13" s="9">
        <v>123</v>
      </c>
      <c r="F13" s="22">
        <f t="shared" si="1"/>
        <v>78.343949044586</v>
      </c>
      <c r="G13" s="9">
        <v>2</v>
      </c>
      <c r="H13" s="22">
        <f t="shared" si="2"/>
        <v>1.2738853503184715</v>
      </c>
      <c r="I13" s="9">
        <v>5</v>
      </c>
      <c r="J13" s="23">
        <f t="shared" si="3"/>
        <v>3.1847133757961785</v>
      </c>
    </row>
    <row r="14" spans="1:10" ht="12.75" customHeight="1">
      <c r="A14" s="8">
        <v>9</v>
      </c>
      <c r="B14" s="9" t="s">
        <v>639</v>
      </c>
      <c r="C14" s="9">
        <v>3</v>
      </c>
      <c r="D14" s="22">
        <f t="shared" si="0"/>
        <v>20</v>
      </c>
      <c r="E14" s="9">
        <v>11</v>
      </c>
      <c r="F14" s="22">
        <f t="shared" si="1"/>
        <v>73.33333333333333</v>
      </c>
      <c r="G14" s="9">
        <v>0</v>
      </c>
      <c r="H14" s="22">
        <f t="shared" si="2"/>
        <v>0</v>
      </c>
      <c r="I14" s="9">
        <v>1</v>
      </c>
      <c r="J14" s="23">
        <f t="shared" si="3"/>
        <v>6.666666666666667</v>
      </c>
    </row>
    <row r="15" spans="1:10" ht="12.75" customHeight="1">
      <c r="A15" s="8">
        <v>10</v>
      </c>
      <c r="B15" s="9" t="s">
        <v>613</v>
      </c>
      <c r="C15" s="9">
        <v>25</v>
      </c>
      <c r="D15" s="22">
        <f t="shared" si="0"/>
        <v>25</v>
      </c>
      <c r="E15" s="9">
        <v>67</v>
      </c>
      <c r="F15" s="22">
        <f t="shared" si="1"/>
        <v>67</v>
      </c>
      <c r="G15" s="9">
        <v>5</v>
      </c>
      <c r="H15" s="22">
        <f t="shared" si="2"/>
        <v>5</v>
      </c>
      <c r="I15" s="9">
        <v>3</v>
      </c>
      <c r="J15" s="23">
        <f t="shared" si="3"/>
        <v>3</v>
      </c>
    </row>
    <row r="16" spans="1:10" ht="12.75" customHeight="1">
      <c r="A16" s="8">
        <v>11</v>
      </c>
      <c r="B16" s="9" t="s">
        <v>640</v>
      </c>
      <c r="C16" s="9">
        <v>157</v>
      </c>
      <c r="D16" s="22">
        <f t="shared" si="0"/>
        <v>21.389645776566756</v>
      </c>
      <c r="E16" s="9">
        <v>517</v>
      </c>
      <c r="F16" s="22">
        <f t="shared" si="1"/>
        <v>70.43596730245231</v>
      </c>
      <c r="G16" s="9">
        <v>28</v>
      </c>
      <c r="H16" s="22">
        <f t="shared" si="2"/>
        <v>3.8147138964577656</v>
      </c>
      <c r="I16" s="9">
        <v>32</v>
      </c>
      <c r="J16" s="23">
        <f t="shared" si="3"/>
        <v>4.35967302452316</v>
      </c>
    </row>
    <row r="17" spans="1:10" ht="12.75" customHeight="1">
      <c r="A17" s="8">
        <v>12</v>
      </c>
      <c r="B17" s="9" t="s">
        <v>641</v>
      </c>
      <c r="C17" s="9">
        <v>136</v>
      </c>
      <c r="D17" s="22">
        <f t="shared" si="0"/>
        <v>26.77165354330709</v>
      </c>
      <c r="E17" s="9">
        <v>331</v>
      </c>
      <c r="F17" s="22">
        <f t="shared" si="1"/>
        <v>65.15748031496062</v>
      </c>
      <c r="G17" s="9">
        <v>22</v>
      </c>
      <c r="H17" s="22">
        <f t="shared" si="2"/>
        <v>4.330708661417323</v>
      </c>
      <c r="I17" s="9">
        <v>19</v>
      </c>
      <c r="J17" s="23">
        <f t="shared" si="3"/>
        <v>3.740157480314961</v>
      </c>
    </row>
    <row r="18" spans="1:10" ht="12.75" customHeight="1">
      <c r="A18" s="8">
        <v>13</v>
      </c>
      <c r="B18" s="9" t="s">
        <v>642</v>
      </c>
      <c r="C18" s="9">
        <v>21</v>
      </c>
      <c r="D18" s="22">
        <f t="shared" si="0"/>
        <v>34.42622950819672</v>
      </c>
      <c r="E18" s="9">
        <v>31</v>
      </c>
      <c r="F18" s="22">
        <f t="shared" si="1"/>
        <v>50.81967213114754</v>
      </c>
      <c r="G18" s="9">
        <v>3</v>
      </c>
      <c r="H18" s="22">
        <f t="shared" si="2"/>
        <v>4.918032786885246</v>
      </c>
      <c r="I18" s="9">
        <v>6</v>
      </c>
      <c r="J18" s="23">
        <f t="shared" si="3"/>
        <v>9.836065573770492</v>
      </c>
    </row>
    <row r="19" spans="1:10" ht="12.75" customHeight="1">
      <c r="A19" s="8">
        <v>14</v>
      </c>
      <c r="B19" s="9" t="s">
        <v>643</v>
      </c>
      <c r="C19" s="9">
        <v>242</v>
      </c>
      <c r="D19" s="22">
        <f t="shared" si="0"/>
        <v>21.960072595281307</v>
      </c>
      <c r="E19" s="9">
        <v>763</v>
      </c>
      <c r="F19" s="22">
        <f t="shared" si="1"/>
        <v>69.23774954627949</v>
      </c>
      <c r="G19" s="9">
        <v>54</v>
      </c>
      <c r="H19" s="22">
        <f t="shared" si="2"/>
        <v>4.900181488203267</v>
      </c>
      <c r="I19" s="9">
        <v>43</v>
      </c>
      <c r="J19" s="23">
        <f t="shared" si="3"/>
        <v>3.901996370235935</v>
      </c>
    </row>
    <row r="20" spans="1:10" ht="12.75" customHeight="1">
      <c r="A20" s="8">
        <v>15</v>
      </c>
      <c r="B20" s="9" t="s">
        <v>614</v>
      </c>
      <c r="C20" s="9">
        <v>44</v>
      </c>
      <c r="D20" s="22">
        <f t="shared" si="0"/>
        <v>20.952380952380953</v>
      </c>
      <c r="E20" s="9">
        <v>159</v>
      </c>
      <c r="F20" s="22">
        <f t="shared" si="1"/>
        <v>75.71428571428571</v>
      </c>
      <c r="G20" s="9">
        <v>5</v>
      </c>
      <c r="H20" s="22">
        <f t="shared" si="2"/>
        <v>2.380952380952381</v>
      </c>
      <c r="I20" s="9">
        <v>2</v>
      </c>
      <c r="J20" s="23">
        <f t="shared" si="3"/>
        <v>0.9523809523809524</v>
      </c>
    </row>
    <row r="21" spans="1:10" ht="12.75" customHeight="1">
      <c r="A21" s="8">
        <v>16</v>
      </c>
      <c r="B21" s="9" t="s">
        <v>615</v>
      </c>
      <c r="C21" s="9">
        <v>3</v>
      </c>
      <c r="D21" s="22">
        <f t="shared" si="0"/>
        <v>21.428571428571427</v>
      </c>
      <c r="E21" s="9">
        <v>7</v>
      </c>
      <c r="F21" s="22">
        <f t="shared" si="1"/>
        <v>50</v>
      </c>
      <c r="G21" s="9">
        <v>2</v>
      </c>
      <c r="H21" s="22">
        <f t="shared" si="2"/>
        <v>14.285714285714285</v>
      </c>
      <c r="I21" s="9">
        <v>2</v>
      </c>
      <c r="J21" s="23">
        <f t="shared" si="3"/>
        <v>14.285714285714285</v>
      </c>
    </row>
    <row r="22" spans="1:10" ht="12.75" customHeight="1">
      <c r="A22" s="8">
        <v>17</v>
      </c>
      <c r="B22" s="9" t="s">
        <v>644</v>
      </c>
      <c r="C22" s="9">
        <v>47</v>
      </c>
      <c r="D22" s="22">
        <f t="shared" si="0"/>
        <v>17.870722433460077</v>
      </c>
      <c r="E22" s="9">
        <v>169</v>
      </c>
      <c r="F22" s="22">
        <f t="shared" si="1"/>
        <v>64.25855513307985</v>
      </c>
      <c r="G22" s="9">
        <v>44</v>
      </c>
      <c r="H22" s="22">
        <f t="shared" si="2"/>
        <v>16.730038022813687</v>
      </c>
      <c r="I22" s="9">
        <v>3</v>
      </c>
      <c r="J22" s="23">
        <f t="shared" si="3"/>
        <v>1.1406844106463878</v>
      </c>
    </row>
    <row r="23" spans="1:10" ht="12.75" customHeight="1">
      <c r="A23" s="8">
        <v>18</v>
      </c>
      <c r="B23" s="9" t="s">
        <v>645</v>
      </c>
      <c r="C23" s="9">
        <v>7</v>
      </c>
      <c r="D23" s="22">
        <f t="shared" si="0"/>
        <v>30.434782608695656</v>
      </c>
      <c r="E23" s="9">
        <v>11</v>
      </c>
      <c r="F23" s="22">
        <f t="shared" si="1"/>
        <v>47.82608695652174</v>
      </c>
      <c r="G23" s="9">
        <v>5</v>
      </c>
      <c r="H23" s="22">
        <f t="shared" si="2"/>
        <v>21.73913043478261</v>
      </c>
      <c r="I23" s="9">
        <v>0</v>
      </c>
      <c r="J23" s="23">
        <f t="shared" si="3"/>
        <v>0</v>
      </c>
    </row>
    <row r="24" spans="1:10" ht="12.75" customHeight="1">
      <c r="A24" s="8">
        <v>19</v>
      </c>
      <c r="B24" s="9" t="s">
        <v>646</v>
      </c>
      <c r="C24" s="9">
        <v>9</v>
      </c>
      <c r="D24" s="22">
        <f t="shared" si="0"/>
        <v>15.789473684210526</v>
      </c>
      <c r="E24" s="9">
        <v>47</v>
      </c>
      <c r="F24" s="22">
        <f t="shared" si="1"/>
        <v>82.45614035087719</v>
      </c>
      <c r="G24" s="9">
        <v>0</v>
      </c>
      <c r="H24" s="22">
        <f t="shared" si="2"/>
        <v>0</v>
      </c>
      <c r="I24" s="9">
        <v>1</v>
      </c>
      <c r="J24" s="23">
        <f t="shared" si="3"/>
        <v>1.7543859649122806</v>
      </c>
    </row>
    <row r="25" spans="1:10" ht="12.75" customHeight="1">
      <c r="A25" s="8">
        <v>20</v>
      </c>
      <c r="B25" s="9" t="s">
        <v>647</v>
      </c>
      <c r="C25" s="9">
        <v>11</v>
      </c>
      <c r="D25" s="22">
        <f t="shared" si="0"/>
        <v>25</v>
      </c>
      <c r="E25" s="9">
        <v>26</v>
      </c>
      <c r="F25" s="22">
        <f t="shared" si="1"/>
        <v>59.09090909090909</v>
      </c>
      <c r="G25" s="9">
        <v>6</v>
      </c>
      <c r="H25" s="22">
        <f t="shared" si="2"/>
        <v>13.636363636363635</v>
      </c>
      <c r="I25" s="9">
        <v>1</v>
      </c>
      <c r="J25" s="23">
        <f t="shared" si="3"/>
        <v>2.272727272727273</v>
      </c>
    </row>
    <row r="26" spans="1:10" ht="12.75" customHeight="1">
      <c r="A26" s="8">
        <v>21</v>
      </c>
      <c r="B26" s="9" t="s">
        <v>648</v>
      </c>
      <c r="C26" s="9">
        <v>32</v>
      </c>
      <c r="D26" s="22">
        <f t="shared" si="0"/>
        <v>21.62162162162162</v>
      </c>
      <c r="E26" s="9">
        <v>73</v>
      </c>
      <c r="F26" s="22">
        <f t="shared" si="1"/>
        <v>49.32432432432432</v>
      </c>
      <c r="G26" s="9">
        <v>41</v>
      </c>
      <c r="H26" s="22">
        <f t="shared" si="2"/>
        <v>27.7027027027027</v>
      </c>
      <c r="I26" s="9">
        <v>2</v>
      </c>
      <c r="J26" s="23">
        <f t="shared" si="3"/>
        <v>1.3513513513513513</v>
      </c>
    </row>
    <row r="27" spans="1:10" ht="12.75" customHeight="1">
      <c r="A27" s="8">
        <v>22</v>
      </c>
      <c r="B27" s="9" t="s">
        <v>649</v>
      </c>
      <c r="C27" s="9">
        <v>18</v>
      </c>
      <c r="D27" s="22">
        <f t="shared" si="0"/>
        <v>25.71428571428571</v>
      </c>
      <c r="E27" s="9">
        <v>50</v>
      </c>
      <c r="F27" s="22">
        <f t="shared" si="1"/>
        <v>71.42857142857143</v>
      </c>
      <c r="G27" s="9">
        <v>2</v>
      </c>
      <c r="H27" s="22">
        <f t="shared" si="2"/>
        <v>2.857142857142857</v>
      </c>
      <c r="I27" s="9">
        <v>0</v>
      </c>
      <c r="J27" s="23">
        <f t="shared" si="3"/>
        <v>0</v>
      </c>
    </row>
    <row r="28" spans="1:10" ht="12.75" customHeight="1">
      <c r="A28" s="8">
        <v>23</v>
      </c>
      <c r="B28" s="9" t="s">
        <v>650</v>
      </c>
      <c r="C28" s="9">
        <v>4</v>
      </c>
      <c r="D28" s="22">
        <f t="shared" si="0"/>
        <v>30.76923076923077</v>
      </c>
      <c r="E28" s="9">
        <v>8</v>
      </c>
      <c r="F28" s="22">
        <f t="shared" si="1"/>
        <v>61.53846153846154</v>
      </c>
      <c r="G28" s="9">
        <v>1</v>
      </c>
      <c r="H28" s="22">
        <f t="shared" si="2"/>
        <v>7.6923076923076925</v>
      </c>
      <c r="I28" s="9">
        <v>0</v>
      </c>
      <c r="J28" s="23">
        <f t="shared" si="3"/>
        <v>0</v>
      </c>
    </row>
    <row r="29" spans="1:10" ht="12.75" customHeight="1">
      <c r="A29" s="8">
        <v>24</v>
      </c>
      <c r="B29" s="9" t="s">
        <v>651</v>
      </c>
      <c r="C29" s="9">
        <v>11</v>
      </c>
      <c r="D29" s="22">
        <f t="shared" si="0"/>
        <v>18.64406779661017</v>
      </c>
      <c r="E29" s="9">
        <v>36</v>
      </c>
      <c r="F29" s="22">
        <f t="shared" si="1"/>
        <v>61.016949152542374</v>
      </c>
      <c r="G29" s="9">
        <v>10</v>
      </c>
      <c r="H29" s="22">
        <f t="shared" si="2"/>
        <v>16.94915254237288</v>
      </c>
      <c r="I29" s="9">
        <v>2</v>
      </c>
      <c r="J29" s="23">
        <f t="shared" si="3"/>
        <v>3.389830508474576</v>
      </c>
    </row>
    <row r="30" spans="1:10" ht="12.75" customHeight="1">
      <c r="A30" s="8">
        <v>25</v>
      </c>
      <c r="B30" s="9" t="s">
        <v>652</v>
      </c>
      <c r="C30" s="9">
        <v>66</v>
      </c>
      <c r="D30" s="22">
        <f t="shared" si="0"/>
        <v>24.354243542435423</v>
      </c>
      <c r="E30" s="9">
        <v>174</v>
      </c>
      <c r="F30" s="22">
        <f t="shared" si="1"/>
        <v>64.20664206642066</v>
      </c>
      <c r="G30" s="9">
        <v>22</v>
      </c>
      <c r="H30" s="22">
        <f t="shared" si="2"/>
        <v>8.118081180811808</v>
      </c>
      <c r="I30" s="9">
        <v>9</v>
      </c>
      <c r="J30" s="23">
        <f t="shared" si="3"/>
        <v>3.3210332103321036</v>
      </c>
    </row>
    <row r="31" spans="1:10" ht="12.75" customHeight="1">
      <c r="A31" s="8">
        <v>26</v>
      </c>
      <c r="B31" s="9" t="s">
        <v>653</v>
      </c>
      <c r="C31" s="9">
        <v>11</v>
      </c>
      <c r="D31" s="22">
        <f t="shared" si="0"/>
        <v>21.153846153846153</v>
      </c>
      <c r="E31" s="9">
        <v>33</v>
      </c>
      <c r="F31" s="22">
        <f t="shared" si="1"/>
        <v>63.46153846153846</v>
      </c>
      <c r="G31" s="9">
        <v>5</v>
      </c>
      <c r="H31" s="22">
        <f t="shared" si="2"/>
        <v>9.615384615384617</v>
      </c>
      <c r="I31" s="9">
        <v>3</v>
      </c>
      <c r="J31" s="23">
        <f t="shared" si="3"/>
        <v>5.769230769230769</v>
      </c>
    </row>
    <row r="32" spans="1:10" ht="12.75" customHeight="1">
      <c r="A32" s="8">
        <v>27</v>
      </c>
      <c r="B32" s="9" t="s">
        <v>616</v>
      </c>
      <c r="C32" s="9">
        <v>7</v>
      </c>
      <c r="D32" s="22">
        <f t="shared" si="0"/>
        <v>25.925925925925924</v>
      </c>
      <c r="E32" s="9">
        <v>16</v>
      </c>
      <c r="F32" s="22">
        <f t="shared" si="1"/>
        <v>59.25925925925925</v>
      </c>
      <c r="G32" s="9">
        <v>4</v>
      </c>
      <c r="H32" s="22">
        <f t="shared" si="2"/>
        <v>14.814814814814813</v>
      </c>
      <c r="I32" s="9">
        <v>0</v>
      </c>
      <c r="J32" s="23">
        <f t="shared" si="3"/>
        <v>0</v>
      </c>
    </row>
    <row r="33" spans="1:10" ht="12.75" customHeight="1">
      <c r="A33" s="8">
        <v>28</v>
      </c>
      <c r="B33" s="9" t="s">
        <v>617</v>
      </c>
      <c r="C33" s="9">
        <v>10</v>
      </c>
      <c r="D33" s="22">
        <f t="shared" si="0"/>
        <v>47.61904761904761</v>
      </c>
      <c r="E33" s="9">
        <v>10</v>
      </c>
      <c r="F33" s="22">
        <f t="shared" si="1"/>
        <v>47.61904761904761</v>
      </c>
      <c r="G33" s="9">
        <v>1</v>
      </c>
      <c r="H33" s="22">
        <f t="shared" si="2"/>
        <v>4.761904761904762</v>
      </c>
      <c r="I33" s="9">
        <v>0</v>
      </c>
      <c r="J33" s="23">
        <f t="shared" si="3"/>
        <v>0</v>
      </c>
    </row>
    <row r="34" spans="1:10" ht="12.75" customHeight="1">
      <c r="A34" s="8">
        <v>29</v>
      </c>
      <c r="B34" s="9" t="s">
        <v>618</v>
      </c>
      <c r="C34" s="9">
        <v>13</v>
      </c>
      <c r="D34" s="22">
        <f t="shared" si="0"/>
        <v>48.148148148148145</v>
      </c>
      <c r="E34" s="9">
        <v>11</v>
      </c>
      <c r="F34" s="22">
        <f t="shared" si="1"/>
        <v>40.74074074074074</v>
      </c>
      <c r="G34" s="9">
        <v>3</v>
      </c>
      <c r="H34" s="22">
        <f t="shared" si="2"/>
        <v>11.11111111111111</v>
      </c>
      <c r="I34" s="9">
        <v>0</v>
      </c>
      <c r="J34" s="23">
        <f t="shared" si="3"/>
        <v>0</v>
      </c>
    </row>
    <row r="35" spans="1:10" ht="12.75" customHeight="1">
      <c r="A35" s="11">
        <v>30</v>
      </c>
      <c r="B35" s="12" t="s">
        <v>619</v>
      </c>
      <c r="C35" s="12">
        <v>5</v>
      </c>
      <c r="D35" s="24">
        <f t="shared" si="0"/>
        <v>41.66666666666667</v>
      </c>
      <c r="E35" s="12">
        <v>5</v>
      </c>
      <c r="F35" s="24">
        <f t="shared" si="1"/>
        <v>41.66666666666667</v>
      </c>
      <c r="G35" s="12">
        <v>2</v>
      </c>
      <c r="H35" s="24">
        <f t="shared" si="2"/>
        <v>16.666666666666664</v>
      </c>
      <c r="I35" s="12">
        <v>0</v>
      </c>
      <c r="J35" s="25">
        <f t="shared" si="3"/>
        <v>0</v>
      </c>
    </row>
    <row r="36" spans="1:10" ht="12.75" customHeight="1">
      <c r="A36" s="177" t="s">
        <v>625</v>
      </c>
      <c r="B36" s="178"/>
      <c r="C36" s="14">
        <f aca="true" t="shared" si="4" ref="C36:I36">SUM(C6:C35)</f>
        <v>1272</v>
      </c>
      <c r="D36" s="16">
        <f t="shared" si="0"/>
        <v>24.541771174995176</v>
      </c>
      <c r="E36" s="14">
        <f t="shared" si="4"/>
        <v>3416</v>
      </c>
      <c r="F36" s="16">
        <f t="shared" si="1"/>
        <v>65.90777541964114</v>
      </c>
      <c r="G36" s="14">
        <f t="shared" si="4"/>
        <v>306</v>
      </c>
      <c r="H36" s="16">
        <f t="shared" si="2"/>
        <v>5.903916650588462</v>
      </c>
      <c r="I36" s="14">
        <f t="shared" si="4"/>
        <v>189</v>
      </c>
      <c r="J36" s="17">
        <f t="shared" si="3"/>
        <v>3.6465367547752265</v>
      </c>
    </row>
    <row r="37" spans="1:10" ht="12.75" customHeight="1">
      <c r="A37" s="26"/>
      <c r="B37" s="26"/>
      <c r="C37" s="27"/>
      <c r="D37" s="28"/>
      <c r="E37" s="27"/>
      <c r="F37" s="28"/>
      <c r="G37" s="27"/>
      <c r="H37" s="28"/>
      <c r="I37" s="27"/>
      <c r="J37" s="28"/>
    </row>
    <row r="38" ht="3.75" customHeight="1"/>
    <row r="39" spans="1:10" ht="12.75" customHeight="1">
      <c r="A39" s="183" t="s">
        <v>654</v>
      </c>
      <c r="B39" s="185"/>
      <c r="C39" s="187" t="s">
        <v>631</v>
      </c>
      <c r="D39" s="187"/>
      <c r="E39" s="187" t="s">
        <v>632</v>
      </c>
      <c r="F39" s="187"/>
      <c r="G39" s="187" t="s">
        <v>633</v>
      </c>
      <c r="H39" s="187"/>
      <c r="I39" s="187" t="s">
        <v>634</v>
      </c>
      <c r="J39" s="192"/>
    </row>
    <row r="40" spans="1:10" ht="12.75" customHeight="1">
      <c r="A40" s="184"/>
      <c r="B40" s="186"/>
      <c r="C40" s="18" t="s">
        <v>625</v>
      </c>
      <c r="D40" s="18" t="s">
        <v>629</v>
      </c>
      <c r="E40" s="18" t="s">
        <v>625</v>
      </c>
      <c r="F40" s="18" t="s">
        <v>629</v>
      </c>
      <c r="G40" s="18" t="s">
        <v>625</v>
      </c>
      <c r="H40" s="18" t="s">
        <v>629</v>
      </c>
      <c r="I40" s="18" t="s">
        <v>625</v>
      </c>
      <c r="J40" s="19" t="s">
        <v>629</v>
      </c>
    </row>
    <row r="41" spans="1:10" ht="12.75" customHeight="1">
      <c r="A41" s="188" t="s">
        <v>626</v>
      </c>
      <c r="B41" s="189"/>
      <c r="C41" s="6">
        <v>543</v>
      </c>
      <c r="D41" s="22">
        <f>C41/($C41+$E41+$G41+$I41)*100</f>
        <v>42.125678820791315</v>
      </c>
      <c r="E41" s="6">
        <v>561</v>
      </c>
      <c r="F41" s="20">
        <f>E41/($C41+$E41+$G41+$I41)*100</f>
        <v>43.52211016291699</v>
      </c>
      <c r="G41" s="6">
        <v>153</v>
      </c>
      <c r="H41" s="20">
        <f>G41/($C41+$E41+$G41+$I41)*100</f>
        <v>11.869666408068271</v>
      </c>
      <c r="I41" s="6">
        <v>32</v>
      </c>
      <c r="J41" s="21">
        <f aca="true" t="shared" si="5" ref="H41:J42">I41/($C41+$E41+$G41+$I41)*100</f>
        <v>2.482544608223429</v>
      </c>
    </row>
    <row r="42" spans="1:10" ht="12.75" customHeight="1">
      <c r="A42" s="190" t="s">
        <v>655</v>
      </c>
      <c r="B42" s="191"/>
      <c r="C42" s="12">
        <v>729</v>
      </c>
      <c r="D42" s="24">
        <f>C42/($C42+$E42+$G42+$I42)*100</f>
        <v>18.7211093990755</v>
      </c>
      <c r="E42" s="12">
        <v>2855</v>
      </c>
      <c r="F42" s="24">
        <f>E42/($C42+$E42+$G42+$I42)*100</f>
        <v>73.31792501284026</v>
      </c>
      <c r="G42" s="12">
        <v>153</v>
      </c>
      <c r="H42" s="24">
        <f t="shared" si="5"/>
        <v>3.9291217257318953</v>
      </c>
      <c r="I42" s="12">
        <v>157</v>
      </c>
      <c r="J42" s="25">
        <f t="shared" si="5"/>
        <v>4.031843862352337</v>
      </c>
    </row>
  </sheetData>
  <mergeCells count="14">
    <mergeCell ref="A41:B41"/>
    <mergeCell ref="A39:B40"/>
    <mergeCell ref="A42:B42"/>
    <mergeCell ref="I4:J4"/>
    <mergeCell ref="G4:H4"/>
    <mergeCell ref="E4:F4"/>
    <mergeCell ref="C39:D39"/>
    <mergeCell ref="E39:F39"/>
    <mergeCell ref="G39:H39"/>
    <mergeCell ref="I39:J39"/>
    <mergeCell ref="A36:B36"/>
    <mergeCell ref="A4:A5"/>
    <mergeCell ref="B4:B5"/>
    <mergeCell ref="C4:D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4">
      <selection activeCell="I21" sqref="I2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7" width="7.28125" style="4" customWidth="1"/>
    <col min="8" max="16384" width="9.140625" style="4" customWidth="1"/>
  </cols>
  <sheetData>
    <row r="1" spans="1:2" ht="12.75" customHeight="1">
      <c r="A1" s="1" t="s">
        <v>838</v>
      </c>
      <c r="B1" s="1" t="s">
        <v>839</v>
      </c>
    </row>
    <row r="2" ht="3.75" customHeight="1">
      <c r="A2" s="3"/>
    </row>
    <row r="3" spans="1:7" ht="12.75" customHeight="1">
      <c r="A3" s="179" t="s">
        <v>621</v>
      </c>
      <c r="B3" s="181" t="s">
        <v>620</v>
      </c>
      <c r="C3" s="173" t="s">
        <v>840</v>
      </c>
      <c r="D3" s="173" t="s">
        <v>841</v>
      </c>
      <c r="E3" s="173" t="s">
        <v>842</v>
      </c>
      <c r="F3" s="173" t="s">
        <v>843</v>
      </c>
      <c r="G3" s="250" t="s">
        <v>844</v>
      </c>
    </row>
    <row r="4" spans="1:7" ht="12.75" customHeight="1">
      <c r="A4" s="180"/>
      <c r="B4" s="182"/>
      <c r="C4" s="174"/>
      <c r="D4" s="174"/>
      <c r="E4" s="174"/>
      <c r="F4" s="174"/>
      <c r="G4" s="251"/>
    </row>
    <row r="5" spans="1:7" ht="12.75" customHeight="1">
      <c r="A5" s="5">
        <v>1</v>
      </c>
      <c r="B5" s="6" t="s">
        <v>635</v>
      </c>
      <c r="C5" s="6">
        <v>11</v>
      </c>
      <c r="D5" s="6">
        <v>14</v>
      </c>
      <c r="E5" s="6">
        <v>6</v>
      </c>
      <c r="F5" s="6">
        <v>16</v>
      </c>
      <c r="G5" s="7">
        <v>11</v>
      </c>
    </row>
    <row r="6" spans="1:7" ht="12.75" customHeight="1">
      <c r="A6" s="8">
        <v>2</v>
      </c>
      <c r="B6" s="9" t="s">
        <v>636</v>
      </c>
      <c r="C6" s="9">
        <v>5</v>
      </c>
      <c r="D6" s="9">
        <v>9</v>
      </c>
      <c r="E6" s="9">
        <v>8</v>
      </c>
      <c r="F6" s="9">
        <v>8</v>
      </c>
      <c r="G6" s="10">
        <v>1</v>
      </c>
    </row>
    <row r="7" spans="1:7" ht="12.75" customHeight="1">
      <c r="A7" s="8">
        <v>3</v>
      </c>
      <c r="B7" s="9" t="s">
        <v>637</v>
      </c>
      <c r="C7" s="9">
        <v>1</v>
      </c>
      <c r="D7" s="9">
        <v>0</v>
      </c>
      <c r="E7" s="9">
        <v>2</v>
      </c>
      <c r="F7" s="9">
        <v>3</v>
      </c>
      <c r="G7" s="10">
        <v>1</v>
      </c>
    </row>
    <row r="8" spans="1:7" ht="12.75" customHeight="1">
      <c r="A8" s="8">
        <v>4</v>
      </c>
      <c r="B8" s="9" t="s">
        <v>609</v>
      </c>
      <c r="C8" s="9">
        <v>1</v>
      </c>
      <c r="D8" s="9">
        <v>2</v>
      </c>
      <c r="E8" s="9">
        <v>0</v>
      </c>
      <c r="F8" s="9">
        <v>7</v>
      </c>
      <c r="G8" s="10">
        <v>1</v>
      </c>
    </row>
    <row r="9" spans="1:7" ht="12.75" customHeight="1">
      <c r="A9" s="8">
        <v>5</v>
      </c>
      <c r="B9" s="9" t="s">
        <v>610</v>
      </c>
      <c r="C9" s="9">
        <v>2</v>
      </c>
      <c r="D9" s="9">
        <v>3</v>
      </c>
      <c r="E9" s="9">
        <v>4</v>
      </c>
      <c r="F9" s="9">
        <v>2</v>
      </c>
      <c r="G9" s="10">
        <v>1</v>
      </c>
    </row>
    <row r="10" spans="1:7" ht="12.75" customHeight="1">
      <c r="A10" s="8">
        <v>6</v>
      </c>
      <c r="B10" s="9" t="s">
        <v>638</v>
      </c>
      <c r="C10" s="9">
        <v>8</v>
      </c>
      <c r="D10" s="9">
        <v>6</v>
      </c>
      <c r="E10" s="9">
        <v>6</v>
      </c>
      <c r="F10" s="9">
        <v>19</v>
      </c>
      <c r="G10" s="10">
        <v>2</v>
      </c>
    </row>
    <row r="11" spans="1:7" ht="12.75" customHeight="1">
      <c r="A11" s="8">
        <v>7</v>
      </c>
      <c r="B11" s="9" t="s">
        <v>611</v>
      </c>
      <c r="C11" s="9">
        <v>3</v>
      </c>
      <c r="D11" s="9">
        <v>1</v>
      </c>
      <c r="E11" s="9">
        <v>2</v>
      </c>
      <c r="F11" s="9">
        <v>4</v>
      </c>
      <c r="G11" s="10">
        <v>1</v>
      </c>
    </row>
    <row r="12" spans="1:7" ht="12.75" customHeight="1">
      <c r="A12" s="8">
        <v>8</v>
      </c>
      <c r="B12" s="9" t="s">
        <v>612</v>
      </c>
      <c r="C12" s="9">
        <v>12</v>
      </c>
      <c r="D12" s="9">
        <v>6</v>
      </c>
      <c r="E12" s="9">
        <v>10</v>
      </c>
      <c r="F12" s="9">
        <v>14</v>
      </c>
      <c r="G12" s="10">
        <v>8</v>
      </c>
    </row>
    <row r="13" spans="1:7" ht="12.75" customHeight="1">
      <c r="A13" s="8">
        <v>9</v>
      </c>
      <c r="B13" s="9" t="s">
        <v>639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</row>
    <row r="14" spans="1:7" ht="12.75" customHeight="1">
      <c r="A14" s="8">
        <v>10</v>
      </c>
      <c r="B14" s="9" t="s">
        <v>613</v>
      </c>
      <c r="C14" s="9">
        <v>7</v>
      </c>
      <c r="D14" s="9">
        <v>0</v>
      </c>
      <c r="E14" s="9">
        <v>4</v>
      </c>
      <c r="F14" s="9">
        <v>1</v>
      </c>
      <c r="G14" s="10">
        <v>1</v>
      </c>
    </row>
    <row r="15" spans="1:7" ht="12.75" customHeight="1">
      <c r="A15" s="8">
        <v>11</v>
      </c>
      <c r="B15" s="9" t="s">
        <v>640</v>
      </c>
      <c r="C15" s="9">
        <v>99</v>
      </c>
      <c r="D15" s="9">
        <v>41</v>
      </c>
      <c r="E15" s="9">
        <v>121</v>
      </c>
      <c r="F15" s="9">
        <v>33</v>
      </c>
      <c r="G15" s="10">
        <v>27</v>
      </c>
    </row>
    <row r="16" spans="1:7" ht="12.75" customHeight="1">
      <c r="A16" s="8">
        <v>12</v>
      </c>
      <c r="B16" s="9" t="s">
        <v>641</v>
      </c>
      <c r="C16" s="9">
        <v>100</v>
      </c>
      <c r="D16" s="9">
        <v>43</v>
      </c>
      <c r="E16" s="9">
        <v>87</v>
      </c>
      <c r="F16" s="9">
        <v>37</v>
      </c>
      <c r="G16" s="10">
        <v>42</v>
      </c>
    </row>
    <row r="17" spans="1:7" ht="12.75" customHeight="1">
      <c r="A17" s="8">
        <v>13</v>
      </c>
      <c r="B17" s="9" t="s">
        <v>642</v>
      </c>
      <c r="C17" s="9">
        <v>16</v>
      </c>
      <c r="D17" s="9">
        <v>8</v>
      </c>
      <c r="E17" s="9">
        <v>9</v>
      </c>
      <c r="F17" s="9">
        <v>3</v>
      </c>
      <c r="G17" s="10">
        <v>1</v>
      </c>
    </row>
    <row r="18" spans="1:7" ht="12.75" customHeight="1">
      <c r="A18" s="8">
        <v>14</v>
      </c>
      <c r="B18" s="9" t="s">
        <v>643</v>
      </c>
      <c r="C18" s="9">
        <v>277</v>
      </c>
      <c r="D18" s="9">
        <v>87</v>
      </c>
      <c r="E18" s="9">
        <v>244</v>
      </c>
      <c r="F18" s="9">
        <v>138</v>
      </c>
      <c r="G18" s="10">
        <v>93</v>
      </c>
    </row>
    <row r="19" spans="1:7" ht="12.75" customHeight="1">
      <c r="A19" s="8">
        <v>15</v>
      </c>
      <c r="B19" s="9" t="s">
        <v>614</v>
      </c>
      <c r="C19" s="9">
        <v>17</v>
      </c>
      <c r="D19" s="9">
        <v>3</v>
      </c>
      <c r="E19" s="9">
        <v>20</v>
      </c>
      <c r="F19" s="9">
        <v>6</v>
      </c>
      <c r="G19" s="10">
        <v>3</v>
      </c>
    </row>
    <row r="20" spans="1:7" ht="12.75" customHeight="1">
      <c r="A20" s="8">
        <v>16</v>
      </c>
      <c r="B20" s="9" t="s">
        <v>615</v>
      </c>
      <c r="C20" s="9">
        <v>5</v>
      </c>
      <c r="D20" s="9">
        <v>1</v>
      </c>
      <c r="E20" s="9">
        <v>2</v>
      </c>
      <c r="F20" s="9">
        <v>2</v>
      </c>
      <c r="G20" s="10">
        <v>4</v>
      </c>
    </row>
    <row r="21" spans="1:7" ht="12.75" customHeight="1">
      <c r="A21" s="8">
        <v>17</v>
      </c>
      <c r="B21" s="9" t="s">
        <v>644</v>
      </c>
      <c r="C21" s="9">
        <v>8</v>
      </c>
      <c r="D21" s="9">
        <v>12</v>
      </c>
      <c r="E21" s="9">
        <v>10</v>
      </c>
      <c r="F21" s="9">
        <v>0</v>
      </c>
      <c r="G21" s="10">
        <v>3</v>
      </c>
    </row>
    <row r="22" spans="1:7" ht="12.75" customHeight="1">
      <c r="A22" s="8">
        <v>18</v>
      </c>
      <c r="B22" s="9" t="s">
        <v>645</v>
      </c>
      <c r="C22" s="9">
        <v>1</v>
      </c>
      <c r="D22" s="9">
        <v>0</v>
      </c>
      <c r="E22" s="9">
        <v>1</v>
      </c>
      <c r="F22" s="9">
        <v>1</v>
      </c>
      <c r="G22" s="10">
        <v>0</v>
      </c>
    </row>
    <row r="23" spans="1:7" ht="12.75" customHeight="1">
      <c r="A23" s="8">
        <v>19</v>
      </c>
      <c r="B23" s="9" t="s">
        <v>646</v>
      </c>
      <c r="C23" s="9">
        <v>6</v>
      </c>
      <c r="D23" s="9">
        <v>0</v>
      </c>
      <c r="E23" s="9">
        <v>7</v>
      </c>
      <c r="F23" s="9">
        <v>2</v>
      </c>
      <c r="G23" s="10">
        <v>2</v>
      </c>
    </row>
    <row r="24" spans="1:7" ht="12.75" customHeight="1">
      <c r="A24" s="8">
        <v>20</v>
      </c>
      <c r="B24" s="9" t="s">
        <v>647</v>
      </c>
      <c r="C24" s="9">
        <v>2</v>
      </c>
      <c r="D24" s="9">
        <v>0</v>
      </c>
      <c r="E24" s="9">
        <v>0</v>
      </c>
      <c r="F24" s="9">
        <v>1</v>
      </c>
      <c r="G24" s="10">
        <v>0</v>
      </c>
    </row>
    <row r="25" spans="1:7" ht="12.75" customHeight="1">
      <c r="A25" s="8">
        <v>21</v>
      </c>
      <c r="B25" s="9" t="s">
        <v>648</v>
      </c>
      <c r="C25" s="9">
        <v>7</v>
      </c>
      <c r="D25" s="9">
        <v>2</v>
      </c>
      <c r="E25" s="9">
        <v>5</v>
      </c>
      <c r="F25" s="9">
        <v>7</v>
      </c>
      <c r="G25" s="10">
        <v>2</v>
      </c>
    </row>
    <row r="26" spans="1:7" ht="12.75" customHeight="1">
      <c r="A26" s="8">
        <v>22</v>
      </c>
      <c r="B26" s="9" t="s">
        <v>649</v>
      </c>
      <c r="C26" s="9">
        <v>9</v>
      </c>
      <c r="D26" s="9">
        <v>4</v>
      </c>
      <c r="E26" s="9">
        <v>4</v>
      </c>
      <c r="F26" s="9">
        <v>1</v>
      </c>
      <c r="G26" s="10">
        <v>7</v>
      </c>
    </row>
    <row r="27" spans="1:7" ht="12.75" customHeight="1">
      <c r="A27" s="8">
        <v>23</v>
      </c>
      <c r="B27" s="9" t="s">
        <v>650</v>
      </c>
      <c r="C27" s="9">
        <v>2</v>
      </c>
      <c r="D27" s="9">
        <v>1</v>
      </c>
      <c r="E27" s="9">
        <v>0</v>
      </c>
      <c r="F27" s="9">
        <v>0</v>
      </c>
      <c r="G27" s="10">
        <v>0</v>
      </c>
    </row>
    <row r="28" spans="1:7" ht="12.75" customHeight="1">
      <c r="A28" s="8">
        <v>24</v>
      </c>
      <c r="B28" s="9" t="s">
        <v>651</v>
      </c>
      <c r="C28" s="9">
        <v>7</v>
      </c>
      <c r="D28" s="9">
        <v>3</v>
      </c>
      <c r="E28" s="9">
        <v>4</v>
      </c>
      <c r="F28" s="9">
        <v>1</v>
      </c>
      <c r="G28" s="10">
        <v>2</v>
      </c>
    </row>
    <row r="29" spans="1:7" ht="12.75" customHeight="1">
      <c r="A29" s="8">
        <v>25</v>
      </c>
      <c r="B29" s="9" t="s">
        <v>652</v>
      </c>
      <c r="C29" s="9">
        <v>11</v>
      </c>
      <c r="D29" s="9">
        <v>7</v>
      </c>
      <c r="E29" s="9">
        <v>14</v>
      </c>
      <c r="F29" s="9">
        <v>4</v>
      </c>
      <c r="G29" s="10">
        <v>2</v>
      </c>
    </row>
    <row r="30" spans="1:7" ht="12.75" customHeight="1">
      <c r="A30" s="8">
        <v>26</v>
      </c>
      <c r="B30" s="9" t="s">
        <v>653</v>
      </c>
      <c r="C30" s="9">
        <v>4</v>
      </c>
      <c r="D30" s="9">
        <v>2</v>
      </c>
      <c r="E30" s="9">
        <v>4</v>
      </c>
      <c r="F30" s="9">
        <v>3</v>
      </c>
      <c r="G30" s="10">
        <v>0</v>
      </c>
    </row>
    <row r="31" spans="1:7" ht="12.75" customHeight="1">
      <c r="A31" s="8">
        <v>27</v>
      </c>
      <c r="B31" s="9" t="s">
        <v>616</v>
      </c>
      <c r="C31" s="9">
        <v>1</v>
      </c>
      <c r="D31" s="9">
        <v>0</v>
      </c>
      <c r="E31" s="9">
        <v>1</v>
      </c>
      <c r="F31" s="9">
        <v>0</v>
      </c>
      <c r="G31" s="10">
        <v>0</v>
      </c>
    </row>
    <row r="32" spans="1:7" ht="12.75" customHeight="1">
      <c r="A32" s="8">
        <v>28</v>
      </c>
      <c r="B32" s="9" t="s">
        <v>617</v>
      </c>
      <c r="C32" s="9">
        <v>2</v>
      </c>
      <c r="D32" s="9">
        <v>1</v>
      </c>
      <c r="E32" s="9">
        <v>0</v>
      </c>
      <c r="F32" s="9">
        <v>0</v>
      </c>
      <c r="G32" s="10">
        <v>0</v>
      </c>
    </row>
    <row r="33" spans="1:7" ht="12.75" customHeight="1">
      <c r="A33" s="8">
        <v>29</v>
      </c>
      <c r="B33" s="9" t="s">
        <v>618</v>
      </c>
      <c r="C33" s="9">
        <v>1</v>
      </c>
      <c r="D33" s="9">
        <v>0</v>
      </c>
      <c r="E33" s="9">
        <v>0</v>
      </c>
      <c r="F33" s="9">
        <v>0</v>
      </c>
      <c r="G33" s="10">
        <v>0</v>
      </c>
    </row>
    <row r="34" spans="1:7" ht="12.75" customHeight="1">
      <c r="A34" s="11">
        <v>30</v>
      </c>
      <c r="B34" s="12" t="s">
        <v>619</v>
      </c>
      <c r="C34" s="12">
        <v>6</v>
      </c>
      <c r="D34" s="12">
        <v>1</v>
      </c>
      <c r="E34" s="12">
        <v>1</v>
      </c>
      <c r="F34" s="12">
        <v>0</v>
      </c>
      <c r="G34" s="13">
        <v>2</v>
      </c>
    </row>
    <row r="35" spans="1:7" ht="12.75" customHeight="1">
      <c r="A35" s="177" t="s">
        <v>625</v>
      </c>
      <c r="B35" s="178"/>
      <c r="C35" s="14">
        <f>SUM(C5:C34)</f>
        <v>631</v>
      </c>
      <c r="D35" s="14">
        <f>SUM(D5:D34)</f>
        <v>257</v>
      </c>
      <c r="E35" s="14">
        <f>SUM(E5:E34)</f>
        <v>576</v>
      </c>
      <c r="F35" s="14">
        <f>SUM(F5:F34)</f>
        <v>313</v>
      </c>
      <c r="G35" s="15">
        <f>SUM(G5:G34)</f>
        <v>217</v>
      </c>
    </row>
    <row r="36" spans="1:7" ht="12.75" customHeight="1">
      <c r="A36" s="26"/>
      <c r="B36" s="26"/>
      <c r="C36" s="27"/>
      <c r="D36" s="27"/>
      <c r="E36" s="27"/>
      <c r="F36" s="27"/>
      <c r="G36" s="27"/>
    </row>
    <row r="37" ht="12.75" customHeight="1"/>
  </sheetData>
  <mergeCells count="8">
    <mergeCell ref="A35:B35"/>
    <mergeCell ref="A3:A4"/>
    <mergeCell ref="B3:B4"/>
    <mergeCell ref="C3:C4"/>
    <mergeCell ref="D3:D4"/>
    <mergeCell ref="E3:E4"/>
    <mergeCell ref="F3:F4"/>
    <mergeCell ref="G3:G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0"/>
  <dimension ref="A1:D33"/>
  <sheetViews>
    <sheetView workbookViewId="0" topLeftCell="A1">
      <selection activeCell="H28" sqref="H28"/>
    </sheetView>
  </sheetViews>
  <sheetFormatPr defaultColWidth="9.140625" defaultRowHeight="12.75"/>
  <cols>
    <col min="1" max="1" width="3.8515625" style="82" bestFit="1" customWidth="1"/>
    <col min="2" max="2" width="10.7109375" style="70" customWidth="1"/>
    <col min="3" max="3" width="12.7109375" style="70" customWidth="1"/>
    <col min="4" max="4" width="33.7109375" style="70" customWidth="1"/>
    <col min="5" max="16384" width="8.00390625" style="70" customWidth="1"/>
  </cols>
  <sheetData>
    <row r="1" spans="1:4" ht="15" customHeight="1">
      <c r="A1" s="260" t="s">
        <v>1233</v>
      </c>
      <c r="B1" s="260"/>
      <c r="C1" s="260"/>
      <c r="D1" s="260"/>
    </row>
    <row r="2" spans="1:4" ht="3.75" customHeight="1">
      <c r="A2" s="71"/>
      <c r="B2" s="71"/>
      <c r="C2" s="71"/>
      <c r="D2" s="71"/>
    </row>
    <row r="3" spans="1:4" s="72" customFormat="1" ht="15" customHeight="1">
      <c r="A3" s="83" t="s">
        <v>621</v>
      </c>
      <c r="B3" s="84" t="s">
        <v>620</v>
      </c>
      <c r="C3" s="84" t="s">
        <v>1201</v>
      </c>
      <c r="D3" s="85" t="s">
        <v>849</v>
      </c>
    </row>
    <row r="4" spans="1:4" s="72" customFormat="1" ht="15" customHeight="1">
      <c r="A4" s="73">
        <v>1</v>
      </c>
      <c r="B4" s="74" t="s">
        <v>1202</v>
      </c>
      <c r="C4" s="74" t="s">
        <v>1078</v>
      </c>
      <c r="D4" s="75" t="s">
        <v>1203</v>
      </c>
    </row>
    <row r="5" spans="1:4" s="72" customFormat="1" ht="15" customHeight="1">
      <c r="A5" s="76"/>
      <c r="B5" s="77"/>
      <c r="C5" s="77" t="s">
        <v>1204</v>
      </c>
      <c r="D5" s="78" t="s">
        <v>991</v>
      </c>
    </row>
    <row r="6" spans="1:4" s="72" customFormat="1" ht="15" customHeight="1">
      <c r="A6" s="76"/>
      <c r="B6" s="77"/>
      <c r="C6" s="77" t="s">
        <v>1205</v>
      </c>
      <c r="D6" s="78" t="s">
        <v>992</v>
      </c>
    </row>
    <row r="7" spans="1:4" s="72" customFormat="1" ht="15" customHeight="1">
      <c r="A7" s="76"/>
      <c r="B7" s="77"/>
      <c r="C7" s="77"/>
      <c r="D7" s="78"/>
    </row>
    <row r="8" spans="1:4" s="72" customFormat="1" ht="15" customHeight="1">
      <c r="A8" s="76">
        <v>2</v>
      </c>
      <c r="B8" s="77" t="s">
        <v>995</v>
      </c>
      <c r="C8" s="77" t="s">
        <v>1087</v>
      </c>
      <c r="D8" s="78" t="s">
        <v>1206</v>
      </c>
    </row>
    <row r="9" spans="1:4" s="72" customFormat="1" ht="15" customHeight="1">
      <c r="A9" s="76"/>
      <c r="B9" s="77"/>
      <c r="C9" s="77" t="s">
        <v>1207</v>
      </c>
      <c r="D9" s="78" t="s">
        <v>1208</v>
      </c>
    </row>
    <row r="10" spans="1:4" s="72" customFormat="1" ht="15" customHeight="1">
      <c r="A10" s="76"/>
      <c r="B10" s="77"/>
      <c r="C10" s="77" t="s">
        <v>1209</v>
      </c>
      <c r="D10" s="78" t="s">
        <v>1210</v>
      </c>
    </row>
    <row r="11" spans="1:4" s="72" customFormat="1" ht="15" customHeight="1">
      <c r="A11" s="76"/>
      <c r="B11" s="77"/>
      <c r="C11" s="77"/>
      <c r="D11" s="78"/>
    </row>
    <row r="12" spans="1:4" s="72" customFormat="1" ht="15" customHeight="1">
      <c r="A12" s="76">
        <v>3</v>
      </c>
      <c r="B12" s="77" t="s">
        <v>610</v>
      </c>
      <c r="C12" s="77" t="s">
        <v>1093</v>
      </c>
      <c r="D12" s="78" t="s">
        <v>1211</v>
      </c>
    </row>
    <row r="13" spans="1:4" s="72" customFormat="1" ht="15" customHeight="1">
      <c r="A13" s="76"/>
      <c r="B13" s="77"/>
      <c r="C13" s="77" t="s">
        <v>1212</v>
      </c>
      <c r="D13" s="78" t="s">
        <v>999</v>
      </c>
    </row>
    <row r="14" spans="1:4" s="72" customFormat="1" ht="15" customHeight="1">
      <c r="A14" s="76"/>
      <c r="B14" s="77"/>
      <c r="C14" s="77" t="s">
        <v>1213</v>
      </c>
      <c r="D14" s="78" t="s">
        <v>1000</v>
      </c>
    </row>
    <row r="15" spans="1:4" s="72" customFormat="1" ht="15" customHeight="1">
      <c r="A15" s="76"/>
      <c r="B15" s="77"/>
      <c r="C15" s="77"/>
      <c r="D15" s="78"/>
    </row>
    <row r="16" spans="1:4" s="72" customFormat="1" ht="15" customHeight="1">
      <c r="A16" s="76">
        <v>4</v>
      </c>
      <c r="B16" s="77" t="s">
        <v>1001</v>
      </c>
      <c r="C16" s="77" t="s">
        <v>1095</v>
      </c>
      <c r="D16" s="78" t="s">
        <v>1214</v>
      </c>
    </row>
    <row r="17" spans="1:4" s="72" customFormat="1" ht="15" customHeight="1">
      <c r="A17" s="76"/>
      <c r="B17" s="77"/>
      <c r="C17" s="77" t="s">
        <v>1002</v>
      </c>
      <c r="D17" s="78" t="s">
        <v>1004</v>
      </c>
    </row>
    <row r="18" spans="1:4" s="72" customFormat="1" ht="15" customHeight="1">
      <c r="A18" s="76"/>
      <c r="B18" s="77"/>
      <c r="C18" s="77" t="s">
        <v>1215</v>
      </c>
      <c r="D18" s="78" t="s">
        <v>1216</v>
      </c>
    </row>
    <row r="19" spans="1:4" s="72" customFormat="1" ht="15" customHeight="1">
      <c r="A19" s="76"/>
      <c r="B19" s="77"/>
      <c r="C19" s="77"/>
      <c r="D19" s="78"/>
    </row>
    <row r="20" spans="1:4" s="72" customFormat="1" ht="15" customHeight="1">
      <c r="A20" s="76">
        <v>5</v>
      </c>
      <c r="B20" s="77" t="s">
        <v>613</v>
      </c>
      <c r="C20" s="77" t="s">
        <v>1217</v>
      </c>
      <c r="D20" s="78" t="s">
        <v>1218</v>
      </c>
    </row>
    <row r="21" spans="1:4" s="72" customFormat="1" ht="15" customHeight="1">
      <c r="A21" s="76"/>
      <c r="B21" s="77"/>
      <c r="C21" s="77" t="s">
        <v>1219</v>
      </c>
      <c r="D21" s="78" t="s">
        <v>1105</v>
      </c>
    </row>
    <row r="22" spans="1:4" s="72" customFormat="1" ht="15" customHeight="1">
      <c r="A22" s="76"/>
      <c r="B22" s="77"/>
      <c r="C22" s="77" t="s">
        <v>1220</v>
      </c>
      <c r="D22" s="78" t="s">
        <v>1106</v>
      </c>
    </row>
    <row r="23" spans="1:4" s="72" customFormat="1" ht="15" customHeight="1">
      <c r="A23" s="76"/>
      <c r="B23" s="77"/>
      <c r="C23" s="77"/>
      <c r="D23" s="78"/>
    </row>
    <row r="24" spans="1:4" s="72" customFormat="1" ht="15" customHeight="1">
      <c r="A24" s="76">
        <v>6</v>
      </c>
      <c r="B24" s="77"/>
      <c r="C24" s="77" t="s">
        <v>1221</v>
      </c>
      <c r="D24" s="78" t="s">
        <v>1222</v>
      </c>
    </row>
    <row r="25" spans="1:4" s="72" customFormat="1" ht="15" customHeight="1">
      <c r="A25" s="76"/>
      <c r="B25" s="77"/>
      <c r="C25" s="77" t="s">
        <v>1223</v>
      </c>
      <c r="D25" s="78" t="s">
        <v>1224</v>
      </c>
    </row>
    <row r="26" spans="1:4" s="72" customFormat="1" ht="15" customHeight="1">
      <c r="A26" s="76"/>
      <c r="B26" s="77"/>
      <c r="C26" s="77"/>
      <c r="D26" s="78"/>
    </row>
    <row r="27" spans="1:4" s="72" customFormat="1" ht="15" customHeight="1">
      <c r="A27" s="76">
        <v>7</v>
      </c>
      <c r="B27" s="77" t="s">
        <v>1059</v>
      </c>
      <c r="C27" s="77" t="s">
        <v>1131</v>
      </c>
      <c r="D27" s="78" t="s">
        <v>1225</v>
      </c>
    </row>
    <row r="28" spans="1:4" s="72" customFormat="1" ht="15" customHeight="1">
      <c r="A28" s="76"/>
      <c r="B28" s="77"/>
      <c r="C28" s="77" t="s">
        <v>1226</v>
      </c>
      <c r="D28" s="78" t="s">
        <v>1227</v>
      </c>
    </row>
    <row r="29" spans="1:4" s="72" customFormat="1" ht="15" customHeight="1">
      <c r="A29" s="76"/>
      <c r="B29" s="77"/>
      <c r="C29" s="77" t="s">
        <v>1228</v>
      </c>
      <c r="D29" s="78" t="s">
        <v>1229</v>
      </c>
    </row>
    <row r="30" spans="1:4" s="72" customFormat="1" ht="15" customHeight="1">
      <c r="A30" s="76"/>
      <c r="B30" s="77"/>
      <c r="C30" s="77"/>
      <c r="D30" s="78"/>
    </row>
    <row r="31" spans="1:4" s="72" customFormat="1" ht="15" customHeight="1">
      <c r="A31" s="76">
        <v>8</v>
      </c>
      <c r="B31" s="77" t="s">
        <v>883</v>
      </c>
      <c r="C31" s="77" t="s">
        <v>1145</v>
      </c>
      <c r="D31" s="78" t="s">
        <v>1230</v>
      </c>
    </row>
    <row r="32" spans="1:4" s="72" customFormat="1" ht="15" customHeight="1">
      <c r="A32" s="76"/>
      <c r="B32" s="77"/>
      <c r="C32" s="77" t="s">
        <v>1231</v>
      </c>
      <c r="D32" s="78" t="s">
        <v>1148</v>
      </c>
    </row>
    <row r="33" spans="1:4" s="72" customFormat="1" ht="15" customHeight="1">
      <c r="A33" s="79"/>
      <c r="B33" s="80"/>
      <c r="C33" s="80" t="s">
        <v>1232</v>
      </c>
      <c r="D33" s="81" t="s">
        <v>1149</v>
      </c>
    </row>
  </sheetData>
  <mergeCells count="1">
    <mergeCell ref="A1:D1"/>
  </mergeCells>
  <printOptions/>
  <pageMargins left="0.76" right="0.49" top="0.7" bottom="0.7" header="0.5" footer="0.5"/>
  <pageSetup horizontalDpi="300" verticalDpi="300" orientation="portrait" paperSize="1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48"/>
  <sheetViews>
    <sheetView workbookViewId="0" topLeftCell="A1">
      <selection activeCell="F21" sqref="F21"/>
    </sheetView>
  </sheetViews>
  <sheetFormatPr defaultColWidth="9.140625" defaultRowHeight="12.75"/>
  <cols>
    <col min="1" max="1" width="3.8515625" style="54" bestFit="1" customWidth="1"/>
    <col min="2" max="2" width="18.7109375" style="54" customWidth="1"/>
    <col min="3" max="3" width="21.7109375" style="54" customWidth="1"/>
    <col min="4" max="4" width="9.8515625" style="54" bestFit="1" customWidth="1"/>
    <col min="5" max="6" width="13.7109375" style="54" customWidth="1"/>
    <col min="7" max="7" width="8.8515625" style="54" customWidth="1"/>
    <col min="8" max="16384" width="9.140625" style="54" customWidth="1"/>
  </cols>
  <sheetData>
    <row r="1" spans="1:7" ht="12.75">
      <c r="A1" s="261" t="s">
        <v>1200</v>
      </c>
      <c r="B1" s="261"/>
      <c r="C1" s="261"/>
      <c r="D1" s="261"/>
      <c r="E1" s="261"/>
      <c r="F1" s="261"/>
      <c r="G1" s="261"/>
    </row>
    <row r="2" spans="1:7" ht="7.5" customHeight="1">
      <c r="A2" s="55"/>
      <c r="B2" s="55"/>
      <c r="C2" s="55"/>
      <c r="D2" s="55"/>
      <c r="E2" s="55"/>
      <c r="F2" s="55"/>
      <c r="G2" s="55"/>
    </row>
    <row r="3" spans="1:7" ht="12.75">
      <c r="A3" s="56" t="s">
        <v>621</v>
      </c>
      <c r="B3" s="57" t="s">
        <v>848</v>
      </c>
      <c r="C3" s="57" t="s">
        <v>849</v>
      </c>
      <c r="D3" s="57" t="s">
        <v>850</v>
      </c>
      <c r="E3" s="57" t="s">
        <v>851</v>
      </c>
      <c r="F3" s="57" t="s">
        <v>852</v>
      </c>
      <c r="G3" s="58" t="s">
        <v>620</v>
      </c>
    </row>
    <row r="4" spans="1:7" ht="12.75">
      <c r="A4" s="59">
        <v>1</v>
      </c>
      <c r="B4" s="60" t="s">
        <v>853</v>
      </c>
      <c r="C4" s="60" t="s">
        <v>854</v>
      </c>
      <c r="D4" s="136" t="s">
        <v>1509</v>
      </c>
      <c r="E4" s="60" t="s">
        <v>855</v>
      </c>
      <c r="F4" s="60" t="s">
        <v>856</v>
      </c>
      <c r="G4" s="61" t="s">
        <v>612</v>
      </c>
    </row>
    <row r="5" spans="1:7" ht="12.75">
      <c r="A5" s="62">
        <f aca="true" t="shared" si="0" ref="A5:A27">A4+1</f>
        <v>2</v>
      </c>
      <c r="B5" s="63" t="s">
        <v>857</v>
      </c>
      <c r="C5" s="63" t="s">
        <v>858</v>
      </c>
      <c r="D5" s="63" t="s">
        <v>859</v>
      </c>
      <c r="E5" s="63" t="s">
        <v>860</v>
      </c>
      <c r="F5" s="63" t="s">
        <v>856</v>
      </c>
      <c r="G5" s="64" t="s">
        <v>612</v>
      </c>
    </row>
    <row r="6" spans="1:7" ht="12.75">
      <c r="A6" s="62">
        <f t="shared" si="0"/>
        <v>3</v>
      </c>
      <c r="B6" s="63" t="s">
        <v>861</v>
      </c>
      <c r="C6" s="63" t="s">
        <v>862</v>
      </c>
      <c r="D6" s="135" t="s">
        <v>538</v>
      </c>
      <c r="E6" s="63" t="s">
        <v>863</v>
      </c>
      <c r="F6" s="63" t="s">
        <v>864</v>
      </c>
      <c r="G6" s="64" t="s">
        <v>612</v>
      </c>
    </row>
    <row r="7" spans="1:7" ht="12.75">
      <c r="A7" s="62">
        <f t="shared" si="0"/>
        <v>4</v>
      </c>
      <c r="B7" s="63" t="s">
        <v>865</v>
      </c>
      <c r="C7" s="63" t="s">
        <v>866</v>
      </c>
      <c r="D7" s="63" t="s">
        <v>867</v>
      </c>
      <c r="E7" s="63" t="s">
        <v>868</v>
      </c>
      <c r="F7" s="63" t="s">
        <v>868</v>
      </c>
      <c r="G7" s="64" t="s">
        <v>641</v>
      </c>
    </row>
    <row r="8" spans="1:7" ht="12.75">
      <c r="A8" s="62">
        <f t="shared" si="0"/>
        <v>5</v>
      </c>
      <c r="B8" s="63" t="s">
        <v>869</v>
      </c>
      <c r="C8" s="63" t="s">
        <v>870</v>
      </c>
      <c r="D8" s="137" t="s">
        <v>1509</v>
      </c>
      <c r="E8" s="63" t="s">
        <v>871</v>
      </c>
      <c r="F8" s="63" t="s">
        <v>872</v>
      </c>
      <c r="G8" s="64" t="s">
        <v>641</v>
      </c>
    </row>
    <row r="9" spans="1:7" ht="12.75">
      <c r="A9" s="62">
        <f t="shared" si="0"/>
        <v>6</v>
      </c>
      <c r="B9" s="63" t="s">
        <v>873</v>
      </c>
      <c r="C9" s="63" t="s">
        <v>874</v>
      </c>
      <c r="D9" s="137" t="s">
        <v>1509</v>
      </c>
      <c r="E9" s="63" t="s">
        <v>875</v>
      </c>
      <c r="F9" s="63" t="s">
        <v>876</v>
      </c>
      <c r="G9" s="64" t="s">
        <v>641</v>
      </c>
    </row>
    <row r="10" spans="1:7" ht="12.75">
      <c r="A10" s="62">
        <f t="shared" si="0"/>
        <v>7</v>
      </c>
      <c r="B10" s="63" t="s">
        <v>539</v>
      </c>
      <c r="C10" s="63" t="s">
        <v>1234</v>
      </c>
      <c r="D10" s="134" t="s">
        <v>54</v>
      </c>
      <c r="E10" s="63" t="s">
        <v>877</v>
      </c>
      <c r="F10" s="63" t="s">
        <v>876</v>
      </c>
      <c r="G10" s="64" t="s">
        <v>641</v>
      </c>
    </row>
    <row r="11" spans="1:7" ht="12.75">
      <c r="A11" s="62">
        <f t="shared" si="0"/>
        <v>8</v>
      </c>
      <c r="B11" s="63" t="s">
        <v>878</v>
      </c>
      <c r="C11" s="63" t="s">
        <v>879</v>
      </c>
      <c r="D11" s="63" t="s">
        <v>880</v>
      </c>
      <c r="E11" s="63" t="s">
        <v>881</v>
      </c>
      <c r="F11" s="63" t="s">
        <v>882</v>
      </c>
      <c r="G11" s="64" t="s">
        <v>643</v>
      </c>
    </row>
    <row r="12" spans="1:7" ht="12.75">
      <c r="A12" s="62">
        <f t="shared" si="0"/>
        <v>9</v>
      </c>
      <c r="B12" s="63" t="s">
        <v>884</v>
      </c>
      <c r="C12" s="63" t="s">
        <v>885</v>
      </c>
      <c r="D12" s="63" t="s">
        <v>886</v>
      </c>
      <c r="E12" s="63" t="s">
        <v>887</v>
      </c>
      <c r="F12" s="63" t="s">
        <v>888</v>
      </c>
      <c r="G12" s="64" t="s">
        <v>643</v>
      </c>
    </row>
    <row r="13" spans="1:7" ht="12.75">
      <c r="A13" s="62">
        <f t="shared" si="0"/>
        <v>10</v>
      </c>
      <c r="B13" s="63" t="s">
        <v>889</v>
      </c>
      <c r="C13" s="63" t="s">
        <v>890</v>
      </c>
      <c r="D13" s="137" t="s">
        <v>1509</v>
      </c>
      <c r="E13" s="63" t="s">
        <v>891</v>
      </c>
      <c r="F13" s="63" t="s">
        <v>888</v>
      </c>
      <c r="G13" s="64" t="s">
        <v>643</v>
      </c>
    </row>
    <row r="14" spans="1:7" ht="12.75">
      <c r="A14" s="62">
        <f t="shared" si="0"/>
        <v>11</v>
      </c>
      <c r="B14" s="63" t="s">
        <v>892</v>
      </c>
      <c r="C14" s="63" t="s">
        <v>893</v>
      </c>
      <c r="D14" s="63" t="s">
        <v>894</v>
      </c>
      <c r="E14" s="63" t="s">
        <v>895</v>
      </c>
      <c r="F14" s="63" t="s">
        <v>896</v>
      </c>
      <c r="G14" s="64" t="s">
        <v>643</v>
      </c>
    </row>
    <row r="15" spans="1:7" ht="12.75">
      <c r="A15" s="62">
        <f t="shared" si="0"/>
        <v>12</v>
      </c>
      <c r="B15" s="63" t="s">
        <v>897</v>
      </c>
      <c r="C15" s="63" t="s">
        <v>898</v>
      </c>
      <c r="D15" s="137" t="s">
        <v>1509</v>
      </c>
      <c r="E15" s="63" t="s">
        <v>899</v>
      </c>
      <c r="F15" s="63" t="s">
        <v>900</v>
      </c>
      <c r="G15" s="64" t="s">
        <v>614</v>
      </c>
    </row>
    <row r="16" spans="1:7" ht="12.75">
      <c r="A16" s="62">
        <f t="shared" si="0"/>
        <v>13</v>
      </c>
      <c r="B16" s="63" t="s">
        <v>901</v>
      </c>
      <c r="C16" s="63" t="s">
        <v>902</v>
      </c>
      <c r="D16" s="137" t="s">
        <v>1509</v>
      </c>
      <c r="E16" s="63" t="s">
        <v>903</v>
      </c>
      <c r="F16" s="63" t="s">
        <v>900</v>
      </c>
      <c r="G16" s="64" t="s">
        <v>614</v>
      </c>
    </row>
    <row r="17" spans="1:7" ht="12.75">
      <c r="A17" s="62">
        <f t="shared" si="0"/>
        <v>14</v>
      </c>
      <c r="B17" s="63" t="s">
        <v>904</v>
      </c>
      <c r="C17" s="63" t="s">
        <v>905</v>
      </c>
      <c r="D17" s="63" t="s">
        <v>1235</v>
      </c>
      <c r="E17" s="63" t="s">
        <v>906</v>
      </c>
      <c r="F17" s="63" t="s">
        <v>907</v>
      </c>
      <c r="G17" s="64" t="s">
        <v>614</v>
      </c>
    </row>
    <row r="18" spans="1:7" ht="12.75">
      <c r="A18" s="62">
        <f t="shared" si="0"/>
        <v>15</v>
      </c>
      <c r="B18" s="63" t="s">
        <v>908</v>
      </c>
      <c r="C18" s="63" t="s">
        <v>909</v>
      </c>
      <c r="D18" s="137" t="s">
        <v>1509</v>
      </c>
      <c r="E18" s="63" t="s">
        <v>910</v>
      </c>
      <c r="F18" s="63" t="s">
        <v>911</v>
      </c>
      <c r="G18" s="64" t="s">
        <v>614</v>
      </c>
    </row>
    <row r="19" spans="1:7" ht="12.75">
      <c r="A19" s="62">
        <f t="shared" si="0"/>
        <v>16</v>
      </c>
      <c r="B19" s="63" t="s">
        <v>912</v>
      </c>
      <c r="C19" s="63" t="s">
        <v>913</v>
      </c>
      <c r="D19" s="63" t="s">
        <v>1236</v>
      </c>
      <c r="E19" s="63" t="s">
        <v>914</v>
      </c>
      <c r="F19" s="63" t="s">
        <v>911</v>
      </c>
      <c r="G19" s="64" t="s">
        <v>614</v>
      </c>
    </row>
    <row r="20" spans="1:7" ht="12.75">
      <c r="A20" s="62">
        <f t="shared" si="0"/>
        <v>17</v>
      </c>
      <c r="B20" s="63" t="s">
        <v>915</v>
      </c>
      <c r="C20" s="63" t="s">
        <v>916</v>
      </c>
      <c r="D20" s="137" t="s">
        <v>1509</v>
      </c>
      <c r="E20" s="63" t="s">
        <v>917</v>
      </c>
      <c r="F20" s="63" t="s">
        <v>918</v>
      </c>
      <c r="G20" s="64" t="s">
        <v>644</v>
      </c>
    </row>
    <row r="21" spans="1:7" ht="12.75">
      <c r="A21" s="62">
        <f t="shared" si="0"/>
        <v>18</v>
      </c>
      <c r="B21" s="63" t="s">
        <v>919</v>
      </c>
      <c r="C21" s="63" t="s">
        <v>920</v>
      </c>
      <c r="D21" s="137" t="s">
        <v>1509</v>
      </c>
      <c r="E21" s="63" t="s">
        <v>921</v>
      </c>
      <c r="F21" s="63" t="s">
        <v>922</v>
      </c>
      <c r="G21" s="64" t="s">
        <v>644</v>
      </c>
    </row>
    <row r="22" spans="1:7" ht="12.75">
      <c r="A22" s="62">
        <f t="shared" si="0"/>
        <v>19</v>
      </c>
      <c r="B22" s="63" t="s">
        <v>923</v>
      </c>
      <c r="C22" s="63" t="s">
        <v>924</v>
      </c>
      <c r="D22" s="137" t="s">
        <v>1509</v>
      </c>
      <c r="E22" s="63" t="s">
        <v>925</v>
      </c>
      <c r="F22" s="63" t="s">
        <v>922</v>
      </c>
      <c r="G22" s="64" t="s">
        <v>644</v>
      </c>
    </row>
    <row r="23" spans="1:7" ht="12.75">
      <c r="A23" s="62">
        <f t="shared" si="0"/>
        <v>20</v>
      </c>
      <c r="B23" s="63" t="s">
        <v>926</v>
      </c>
      <c r="C23" s="63" t="s">
        <v>927</v>
      </c>
      <c r="D23" s="137" t="s">
        <v>1509</v>
      </c>
      <c r="E23" s="63" t="s">
        <v>928</v>
      </c>
      <c r="F23" s="63" t="s">
        <v>929</v>
      </c>
      <c r="G23" s="64" t="s">
        <v>644</v>
      </c>
    </row>
    <row r="24" spans="1:7" ht="12.75">
      <c r="A24" s="62">
        <f t="shared" si="0"/>
        <v>21</v>
      </c>
      <c r="B24" s="63" t="s">
        <v>930</v>
      </c>
      <c r="C24" s="63" t="s">
        <v>931</v>
      </c>
      <c r="D24" s="63" t="s">
        <v>1237</v>
      </c>
      <c r="E24" s="63" t="s">
        <v>932</v>
      </c>
      <c r="F24" s="63" t="s">
        <v>903</v>
      </c>
      <c r="G24" s="64" t="s">
        <v>648</v>
      </c>
    </row>
    <row r="25" spans="1:7" ht="12.75">
      <c r="A25" s="62">
        <f t="shared" si="0"/>
        <v>22</v>
      </c>
      <c r="B25" s="63" t="s">
        <v>933</v>
      </c>
      <c r="C25" s="63" t="s">
        <v>934</v>
      </c>
      <c r="D25" s="137" t="s">
        <v>1509</v>
      </c>
      <c r="E25" s="63" t="s">
        <v>935</v>
      </c>
      <c r="F25" s="63" t="s">
        <v>903</v>
      </c>
      <c r="G25" s="64" t="s">
        <v>648</v>
      </c>
    </row>
    <row r="26" spans="1:7" ht="12.75">
      <c r="A26" s="62">
        <f t="shared" si="0"/>
        <v>23</v>
      </c>
      <c r="B26" s="63" t="s">
        <v>936</v>
      </c>
      <c r="C26" s="63" t="s">
        <v>937</v>
      </c>
      <c r="D26" s="137" t="s">
        <v>1509</v>
      </c>
      <c r="E26" s="63" t="s">
        <v>938</v>
      </c>
      <c r="F26" s="63" t="s">
        <v>939</v>
      </c>
      <c r="G26" s="64" t="s">
        <v>648</v>
      </c>
    </row>
    <row r="27" spans="1:7" ht="12.75">
      <c r="A27" s="65">
        <f t="shared" si="0"/>
        <v>24</v>
      </c>
      <c r="B27" s="66" t="s">
        <v>940</v>
      </c>
      <c r="C27" s="66" t="s">
        <v>941</v>
      </c>
      <c r="D27" s="66" t="s">
        <v>1238</v>
      </c>
      <c r="E27" s="66" t="s">
        <v>942</v>
      </c>
      <c r="F27" s="66" t="s">
        <v>939</v>
      </c>
      <c r="G27" s="67" t="s">
        <v>648</v>
      </c>
    </row>
    <row r="30" spans="1:7" ht="12.75">
      <c r="A30" s="69" t="s">
        <v>1276</v>
      </c>
      <c r="B30" s="69"/>
      <c r="C30" s="69"/>
      <c r="D30" s="69"/>
      <c r="E30" s="69"/>
      <c r="F30" s="69"/>
      <c r="G30" s="69"/>
    </row>
    <row r="31" spans="1:7" ht="7.5" customHeight="1">
      <c r="A31" s="55"/>
      <c r="B31" s="55"/>
      <c r="C31" s="55"/>
      <c r="D31" s="55"/>
      <c r="E31" s="55"/>
      <c r="F31" s="55"/>
      <c r="G31" s="55"/>
    </row>
    <row r="32" spans="1:7" ht="18" customHeight="1">
      <c r="A32" s="100" t="s">
        <v>621</v>
      </c>
      <c r="B32" s="101" t="s">
        <v>848</v>
      </c>
      <c r="C32" s="101" t="s">
        <v>849</v>
      </c>
      <c r="D32" s="101" t="s">
        <v>850</v>
      </c>
      <c r="E32" s="101" t="s">
        <v>851</v>
      </c>
      <c r="F32" s="101" t="s">
        <v>852</v>
      </c>
      <c r="G32" s="102" t="s">
        <v>620</v>
      </c>
    </row>
    <row r="33" spans="1:7" ht="18" customHeight="1">
      <c r="A33" s="103">
        <v>1</v>
      </c>
      <c r="B33" s="104" t="s">
        <v>943</v>
      </c>
      <c r="C33" s="104" t="s">
        <v>944</v>
      </c>
      <c r="D33" s="104" t="s">
        <v>945</v>
      </c>
      <c r="E33" s="104" t="s">
        <v>946</v>
      </c>
      <c r="F33" s="104" t="s">
        <v>864</v>
      </c>
      <c r="G33" s="105" t="s">
        <v>612</v>
      </c>
    </row>
    <row r="34" spans="1:7" ht="18" customHeight="1">
      <c r="A34" s="106">
        <f aca="true" t="shared" si="1" ref="A34:A47">A33+1</f>
        <v>2</v>
      </c>
      <c r="B34" s="107" t="s">
        <v>947</v>
      </c>
      <c r="C34" s="107" t="s">
        <v>948</v>
      </c>
      <c r="D34" s="107" t="s">
        <v>949</v>
      </c>
      <c r="E34" s="107" t="s">
        <v>868</v>
      </c>
      <c r="F34" s="107" t="s">
        <v>868</v>
      </c>
      <c r="G34" s="108" t="s">
        <v>641</v>
      </c>
    </row>
    <row r="35" spans="1:7" ht="18" customHeight="1">
      <c r="A35" s="106">
        <f t="shared" si="1"/>
        <v>3</v>
      </c>
      <c r="B35" s="107" t="s">
        <v>950</v>
      </c>
      <c r="C35" s="107" t="s">
        <v>951</v>
      </c>
      <c r="D35" s="107" t="s">
        <v>952</v>
      </c>
      <c r="E35" s="107" t="s">
        <v>871</v>
      </c>
      <c r="F35" s="107" t="s">
        <v>872</v>
      </c>
      <c r="G35" s="108" t="s">
        <v>641</v>
      </c>
    </row>
    <row r="36" spans="1:7" ht="18" customHeight="1">
      <c r="A36" s="106">
        <f t="shared" si="1"/>
        <v>4</v>
      </c>
      <c r="B36" s="107" t="s">
        <v>953</v>
      </c>
      <c r="C36" s="107" t="s">
        <v>954</v>
      </c>
      <c r="D36" s="107" t="s">
        <v>955</v>
      </c>
      <c r="E36" s="107" t="s">
        <v>876</v>
      </c>
      <c r="F36" s="107" t="s">
        <v>876</v>
      </c>
      <c r="G36" s="108" t="s">
        <v>641</v>
      </c>
    </row>
    <row r="37" spans="1:7" ht="18" customHeight="1">
      <c r="A37" s="106">
        <f t="shared" si="1"/>
        <v>5</v>
      </c>
      <c r="B37" s="107" t="s">
        <v>956</v>
      </c>
      <c r="C37" s="107" t="s">
        <v>957</v>
      </c>
      <c r="D37" s="107" t="s">
        <v>958</v>
      </c>
      <c r="E37" s="107" t="s">
        <v>882</v>
      </c>
      <c r="F37" s="107" t="s">
        <v>882</v>
      </c>
      <c r="G37" s="108" t="s">
        <v>643</v>
      </c>
    </row>
    <row r="38" spans="1:7" ht="18" customHeight="1">
      <c r="A38" s="106">
        <f t="shared" si="1"/>
        <v>6</v>
      </c>
      <c r="B38" s="107" t="s">
        <v>959</v>
      </c>
      <c r="C38" s="107" t="s">
        <v>960</v>
      </c>
      <c r="D38" s="107" t="s">
        <v>961</v>
      </c>
      <c r="E38" s="107" t="s">
        <v>962</v>
      </c>
      <c r="F38" s="107" t="s">
        <v>888</v>
      </c>
      <c r="G38" s="108" t="s">
        <v>643</v>
      </c>
    </row>
    <row r="39" spans="1:7" ht="18" customHeight="1">
      <c r="A39" s="106">
        <f t="shared" si="1"/>
        <v>7</v>
      </c>
      <c r="B39" s="107" t="s">
        <v>963</v>
      </c>
      <c r="C39" s="107" t="s">
        <v>964</v>
      </c>
      <c r="D39" s="107" t="s">
        <v>965</v>
      </c>
      <c r="E39" s="107" t="s">
        <v>896</v>
      </c>
      <c r="F39" s="107" t="s">
        <v>896</v>
      </c>
      <c r="G39" s="108" t="s">
        <v>643</v>
      </c>
    </row>
    <row r="40" spans="1:7" ht="18" customHeight="1">
      <c r="A40" s="106">
        <f t="shared" si="1"/>
        <v>8</v>
      </c>
      <c r="B40" s="107" t="s">
        <v>966</v>
      </c>
      <c r="C40" s="107" t="s">
        <v>967</v>
      </c>
      <c r="D40" s="107" t="s">
        <v>968</v>
      </c>
      <c r="E40" s="107" t="s">
        <v>900</v>
      </c>
      <c r="F40" s="107" t="s">
        <v>900</v>
      </c>
      <c r="G40" s="108" t="s">
        <v>614</v>
      </c>
    </row>
    <row r="41" spans="1:7" ht="18" customHeight="1">
      <c r="A41" s="106">
        <f t="shared" si="1"/>
        <v>9</v>
      </c>
      <c r="B41" s="107" t="s">
        <v>969</v>
      </c>
      <c r="C41" s="107" t="s">
        <v>970</v>
      </c>
      <c r="D41" s="107" t="s">
        <v>971</v>
      </c>
      <c r="E41" s="107" t="s">
        <v>972</v>
      </c>
      <c r="F41" s="107" t="s">
        <v>907</v>
      </c>
      <c r="G41" s="108" t="s">
        <v>614</v>
      </c>
    </row>
    <row r="42" spans="1:7" ht="18" customHeight="1">
      <c r="A42" s="106">
        <f t="shared" si="1"/>
        <v>10</v>
      </c>
      <c r="B42" s="107" t="s">
        <v>973</v>
      </c>
      <c r="C42" s="107" t="s">
        <v>909</v>
      </c>
      <c r="D42" s="138" t="s">
        <v>1509</v>
      </c>
      <c r="E42" s="107" t="s">
        <v>910</v>
      </c>
      <c r="F42" s="107" t="s">
        <v>911</v>
      </c>
      <c r="G42" s="108" t="s">
        <v>614</v>
      </c>
    </row>
    <row r="43" spans="1:7" ht="18" customHeight="1">
      <c r="A43" s="106">
        <f t="shared" si="1"/>
        <v>11</v>
      </c>
      <c r="B43" s="107" t="s">
        <v>974</v>
      </c>
      <c r="C43" s="107" t="s">
        <v>975</v>
      </c>
      <c r="D43" s="138" t="s">
        <v>1509</v>
      </c>
      <c r="E43" s="107" t="s">
        <v>976</v>
      </c>
      <c r="F43" s="107" t="s">
        <v>918</v>
      </c>
      <c r="G43" s="108" t="s">
        <v>1239</v>
      </c>
    </row>
    <row r="44" spans="1:7" ht="18" customHeight="1">
      <c r="A44" s="106">
        <f t="shared" si="1"/>
        <v>12</v>
      </c>
      <c r="B44" s="107" t="s">
        <v>977</v>
      </c>
      <c r="C44" s="107" t="s">
        <v>978</v>
      </c>
      <c r="D44" s="107" t="s">
        <v>979</v>
      </c>
      <c r="E44" s="107" t="s">
        <v>921</v>
      </c>
      <c r="F44" s="107" t="s">
        <v>922</v>
      </c>
      <c r="G44" s="108" t="s">
        <v>1239</v>
      </c>
    </row>
    <row r="45" spans="1:7" ht="18" customHeight="1">
      <c r="A45" s="106">
        <f t="shared" si="1"/>
        <v>13</v>
      </c>
      <c r="B45" s="107" t="s">
        <v>980</v>
      </c>
      <c r="C45" s="107" t="s">
        <v>981</v>
      </c>
      <c r="D45" s="107" t="s">
        <v>982</v>
      </c>
      <c r="E45" s="107" t="s">
        <v>983</v>
      </c>
      <c r="F45" s="107" t="s">
        <v>929</v>
      </c>
      <c r="G45" s="108" t="s">
        <v>1239</v>
      </c>
    </row>
    <row r="46" spans="1:7" ht="18" customHeight="1">
      <c r="A46" s="106">
        <f t="shared" si="1"/>
        <v>14</v>
      </c>
      <c r="B46" s="107" t="s">
        <v>984</v>
      </c>
      <c r="C46" s="107" t="s">
        <v>985</v>
      </c>
      <c r="D46" s="107" t="s">
        <v>986</v>
      </c>
      <c r="E46" s="107" t="s">
        <v>935</v>
      </c>
      <c r="F46" s="107" t="s">
        <v>903</v>
      </c>
      <c r="G46" s="108" t="s">
        <v>648</v>
      </c>
    </row>
    <row r="47" spans="1:7" ht="18" customHeight="1">
      <c r="A47" s="109">
        <f t="shared" si="1"/>
        <v>15</v>
      </c>
      <c r="B47" s="110" t="s">
        <v>987</v>
      </c>
      <c r="C47" s="110" t="s">
        <v>988</v>
      </c>
      <c r="D47" s="110" t="s">
        <v>989</v>
      </c>
      <c r="E47" s="110" t="s">
        <v>990</v>
      </c>
      <c r="F47" s="110" t="s">
        <v>939</v>
      </c>
      <c r="G47" s="111" t="s">
        <v>648</v>
      </c>
    </row>
    <row r="48" spans="1:7" ht="12.75">
      <c r="A48" s="68"/>
      <c r="B48" s="68"/>
      <c r="C48" s="68"/>
      <c r="D48" s="68"/>
      <c r="E48" s="68"/>
      <c r="F48" s="68"/>
      <c r="G48" s="68"/>
    </row>
  </sheetData>
  <mergeCells count="1">
    <mergeCell ref="A1:G1"/>
  </mergeCells>
  <printOptions/>
  <pageMargins left="0.6" right="0.5" top="0.75" bottom="0.63" header="0.5" footer="0.5"/>
  <pageSetup horizontalDpi="600" verticalDpi="600" orientation="landscape" paperSize="11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3.5" customHeight="1"/>
  <cols>
    <col min="1" max="1" width="3.28125" style="86" bestFit="1" customWidth="1"/>
    <col min="2" max="2" width="17.28125" style="86" bestFit="1" customWidth="1"/>
    <col min="3" max="3" width="9.00390625" style="86" bestFit="1" customWidth="1"/>
    <col min="4" max="4" width="22.8515625" style="86" customWidth="1"/>
    <col min="5" max="5" width="16.421875" style="86" bestFit="1" customWidth="1"/>
    <col min="6" max="6" width="15.57421875" style="86" bestFit="1" customWidth="1"/>
    <col min="7" max="7" width="8.8515625" style="86" bestFit="1" customWidth="1"/>
    <col min="8" max="16384" width="9.140625" style="86" customWidth="1"/>
  </cols>
  <sheetData>
    <row r="1" spans="1:7" ht="15.75" customHeight="1">
      <c r="A1" s="69" t="s">
        <v>1277</v>
      </c>
      <c r="B1" s="99"/>
      <c r="C1" s="99"/>
      <c r="D1" s="99"/>
      <c r="E1" s="99"/>
      <c r="F1" s="99"/>
      <c r="G1" s="99"/>
    </row>
    <row r="2" spans="1:7" ht="15.75" customHeight="1">
      <c r="A2" s="87" t="s">
        <v>621</v>
      </c>
      <c r="B2" s="88" t="s">
        <v>848</v>
      </c>
      <c r="C2" s="88" t="s">
        <v>850</v>
      </c>
      <c r="D2" s="88" t="s">
        <v>849</v>
      </c>
      <c r="E2" s="88" t="s">
        <v>851</v>
      </c>
      <c r="F2" s="88" t="s">
        <v>852</v>
      </c>
      <c r="G2" s="89" t="s">
        <v>620</v>
      </c>
    </row>
    <row r="3" spans="1:7" ht="15.75" customHeight="1">
      <c r="A3" s="90">
        <v>1</v>
      </c>
      <c r="B3" s="91" t="s">
        <v>1078</v>
      </c>
      <c r="C3" s="91" t="s">
        <v>1080</v>
      </c>
      <c r="D3" s="91" t="s">
        <v>1079</v>
      </c>
      <c r="E3" s="91" t="s">
        <v>991</v>
      </c>
      <c r="F3" s="91" t="s">
        <v>992</v>
      </c>
      <c r="G3" s="92" t="s">
        <v>635</v>
      </c>
    </row>
    <row r="4" spans="1:7" ht="15.75" customHeight="1">
      <c r="A4" s="93">
        <f aca="true" t="shared" si="0" ref="A4:A43">A3+1</f>
        <v>2</v>
      </c>
      <c r="B4" s="94" t="s">
        <v>1083</v>
      </c>
      <c r="C4" s="94" t="s">
        <v>1085</v>
      </c>
      <c r="D4" s="94" t="s">
        <v>1084</v>
      </c>
      <c r="E4" s="94" t="s">
        <v>1086</v>
      </c>
      <c r="F4" s="94" t="s">
        <v>994</v>
      </c>
      <c r="G4" s="95" t="s">
        <v>636</v>
      </c>
    </row>
    <row r="5" spans="1:7" ht="15.75" customHeight="1">
      <c r="A5" s="93">
        <f t="shared" si="0"/>
        <v>3</v>
      </c>
      <c r="B5" s="94" t="s">
        <v>1081</v>
      </c>
      <c r="C5" s="94" t="s">
        <v>1274</v>
      </c>
      <c r="D5" s="94" t="s">
        <v>1082</v>
      </c>
      <c r="E5" s="94" t="s">
        <v>993</v>
      </c>
      <c r="F5" s="94" t="s">
        <v>1240</v>
      </c>
      <c r="G5" s="95" t="s">
        <v>636</v>
      </c>
    </row>
    <row r="6" spans="1:7" ht="15.75" customHeight="1">
      <c r="A6" s="93">
        <f t="shared" si="0"/>
        <v>4</v>
      </c>
      <c r="B6" s="94" t="s">
        <v>1241</v>
      </c>
      <c r="C6" s="94" t="s">
        <v>1089</v>
      </c>
      <c r="D6" s="94" t="s">
        <v>1088</v>
      </c>
      <c r="E6" s="94" t="s">
        <v>997</v>
      </c>
      <c r="F6" s="94" t="s">
        <v>998</v>
      </c>
      <c r="G6" s="95" t="s">
        <v>637</v>
      </c>
    </row>
    <row r="7" spans="1:7" ht="15.75" customHeight="1">
      <c r="A7" s="93">
        <f t="shared" si="0"/>
        <v>5</v>
      </c>
      <c r="B7" s="94" t="s">
        <v>1090</v>
      </c>
      <c r="C7" s="94" t="s">
        <v>1242</v>
      </c>
      <c r="D7" s="94" t="s">
        <v>1243</v>
      </c>
      <c r="E7" s="94" t="s">
        <v>1091</v>
      </c>
      <c r="F7" s="94" t="s">
        <v>1092</v>
      </c>
      <c r="G7" s="95" t="s">
        <v>609</v>
      </c>
    </row>
    <row r="8" spans="1:7" ht="15.75" customHeight="1">
      <c r="A8" s="93">
        <f t="shared" si="0"/>
        <v>6</v>
      </c>
      <c r="B8" s="94" t="s">
        <v>1244</v>
      </c>
      <c r="C8" s="94" t="s">
        <v>1094</v>
      </c>
      <c r="D8" s="94" t="s">
        <v>1245</v>
      </c>
      <c r="E8" s="94" t="s">
        <v>999</v>
      </c>
      <c r="F8" s="94" t="s">
        <v>1000</v>
      </c>
      <c r="G8" s="95" t="s">
        <v>610</v>
      </c>
    </row>
    <row r="9" spans="1:7" ht="15.75" customHeight="1">
      <c r="A9" s="93">
        <f t="shared" si="0"/>
        <v>7</v>
      </c>
      <c r="B9" s="94" t="s">
        <v>1095</v>
      </c>
      <c r="C9" s="94" t="s">
        <v>1096</v>
      </c>
      <c r="D9" s="94" t="s">
        <v>1003</v>
      </c>
      <c r="E9" s="94" t="s">
        <v>1004</v>
      </c>
      <c r="F9" s="94" t="s">
        <v>1005</v>
      </c>
      <c r="G9" s="95" t="s">
        <v>638</v>
      </c>
    </row>
    <row r="10" spans="1:7" ht="15.75" customHeight="1">
      <c r="A10" s="93">
        <f t="shared" si="0"/>
        <v>8</v>
      </c>
      <c r="B10" s="94" t="s">
        <v>1097</v>
      </c>
      <c r="C10" s="94" t="s">
        <v>1098</v>
      </c>
      <c r="D10" s="94" t="s">
        <v>1246</v>
      </c>
      <c r="E10" s="94" t="s">
        <v>1099</v>
      </c>
      <c r="F10" s="94" t="s">
        <v>1100</v>
      </c>
      <c r="G10" s="95" t="s">
        <v>611</v>
      </c>
    </row>
    <row r="11" spans="1:7" ht="15.75" customHeight="1">
      <c r="A11" s="93">
        <f t="shared" si="0"/>
        <v>9</v>
      </c>
      <c r="B11" s="94" t="s">
        <v>1101</v>
      </c>
      <c r="C11" s="94" t="s">
        <v>1103</v>
      </c>
      <c r="D11" s="94" t="s">
        <v>1102</v>
      </c>
      <c r="E11" s="94" t="s">
        <v>1006</v>
      </c>
      <c r="F11" s="94" t="s">
        <v>1007</v>
      </c>
      <c r="G11" s="95" t="s">
        <v>612</v>
      </c>
    </row>
    <row r="12" spans="1:7" ht="15.75" customHeight="1">
      <c r="A12" s="93">
        <f t="shared" si="0"/>
        <v>10</v>
      </c>
      <c r="B12" s="94" t="s">
        <v>1247</v>
      </c>
      <c r="C12" s="94" t="s">
        <v>1248</v>
      </c>
      <c r="D12" s="94" t="s">
        <v>1249</v>
      </c>
      <c r="E12" s="94" t="s">
        <v>1250</v>
      </c>
      <c r="F12" s="94" t="s">
        <v>1251</v>
      </c>
      <c r="G12" s="95" t="s">
        <v>639</v>
      </c>
    </row>
    <row r="13" spans="1:7" ht="15.75" customHeight="1">
      <c r="A13" s="93">
        <f t="shared" si="0"/>
        <v>11</v>
      </c>
      <c r="B13" s="94" t="s">
        <v>1275</v>
      </c>
      <c r="C13" s="94" t="s">
        <v>1252</v>
      </c>
      <c r="D13" s="94" t="s">
        <v>1104</v>
      </c>
      <c r="E13" s="94" t="s">
        <v>1105</v>
      </c>
      <c r="F13" s="94" t="s">
        <v>1106</v>
      </c>
      <c r="G13" s="95" t="s">
        <v>613</v>
      </c>
    </row>
    <row r="14" spans="1:7" ht="15.75" customHeight="1">
      <c r="A14" s="93">
        <f t="shared" si="0"/>
        <v>12</v>
      </c>
      <c r="B14" s="94" t="s">
        <v>1107</v>
      </c>
      <c r="C14" s="94" t="s">
        <v>1109</v>
      </c>
      <c r="D14" s="94" t="s">
        <v>1108</v>
      </c>
      <c r="E14" s="94" t="s">
        <v>1110</v>
      </c>
      <c r="F14" s="94" t="s">
        <v>1111</v>
      </c>
      <c r="G14" s="95" t="s">
        <v>640</v>
      </c>
    </row>
    <row r="15" spans="1:7" ht="15.75" customHeight="1">
      <c r="A15" s="93">
        <f t="shared" si="0"/>
        <v>13</v>
      </c>
      <c r="B15" s="94" t="s">
        <v>1112</v>
      </c>
      <c r="C15" s="94" t="s">
        <v>1114</v>
      </c>
      <c r="D15" s="94" t="s">
        <v>1113</v>
      </c>
      <c r="E15" s="94" t="s">
        <v>1115</v>
      </c>
      <c r="F15" s="94" t="s">
        <v>1116</v>
      </c>
      <c r="G15" s="95" t="s">
        <v>640</v>
      </c>
    </row>
    <row r="16" spans="1:7" ht="15.75" customHeight="1">
      <c r="A16" s="93">
        <f t="shared" si="0"/>
        <v>14</v>
      </c>
      <c r="B16" s="94" t="s">
        <v>1117</v>
      </c>
      <c r="C16" s="94" t="s">
        <v>1119</v>
      </c>
      <c r="D16" s="94" t="s">
        <v>1118</v>
      </c>
      <c r="E16" s="94" t="s">
        <v>1120</v>
      </c>
      <c r="F16" s="94" t="s">
        <v>1121</v>
      </c>
      <c r="G16" s="95" t="s">
        <v>640</v>
      </c>
    </row>
    <row r="17" spans="1:7" ht="15.75" customHeight="1">
      <c r="A17" s="93">
        <f t="shared" si="0"/>
        <v>15</v>
      </c>
      <c r="B17" s="94" t="s">
        <v>1122</v>
      </c>
      <c r="C17" s="94" t="s">
        <v>1124</v>
      </c>
      <c r="D17" s="94" t="s">
        <v>1123</v>
      </c>
      <c r="E17" s="94" t="s">
        <v>1125</v>
      </c>
      <c r="F17" s="94" t="s">
        <v>1126</v>
      </c>
      <c r="G17" s="95" t="s">
        <v>641</v>
      </c>
    </row>
    <row r="18" spans="1:7" ht="15.75" customHeight="1">
      <c r="A18" s="93">
        <f t="shared" si="0"/>
        <v>16</v>
      </c>
      <c r="B18" s="94" t="s">
        <v>1127</v>
      </c>
      <c r="C18" s="94" t="s">
        <v>1128</v>
      </c>
      <c r="D18" s="94" t="s">
        <v>1253</v>
      </c>
      <c r="E18" s="94" t="s">
        <v>1129</v>
      </c>
      <c r="F18" s="94" t="s">
        <v>1130</v>
      </c>
      <c r="G18" s="95" t="s">
        <v>641</v>
      </c>
    </row>
    <row r="19" spans="1:7" ht="15.75" customHeight="1">
      <c r="A19" s="93">
        <f t="shared" si="0"/>
        <v>17</v>
      </c>
      <c r="B19" s="94" t="s">
        <v>1131</v>
      </c>
      <c r="C19" s="94" t="s">
        <v>1132</v>
      </c>
      <c r="D19" s="94" t="s">
        <v>1254</v>
      </c>
      <c r="E19" s="94" t="s">
        <v>1133</v>
      </c>
      <c r="F19" s="94" t="s">
        <v>1060</v>
      </c>
      <c r="G19" s="95" t="s">
        <v>642</v>
      </c>
    </row>
    <row r="20" spans="1:7" ht="15.75" customHeight="1">
      <c r="A20" s="93">
        <f t="shared" si="0"/>
        <v>18</v>
      </c>
      <c r="B20" s="94" t="s">
        <v>1134</v>
      </c>
      <c r="C20" s="94" t="s">
        <v>1135</v>
      </c>
      <c r="D20" s="94" t="s">
        <v>1255</v>
      </c>
      <c r="E20" s="94" t="s">
        <v>1136</v>
      </c>
      <c r="F20" s="94" t="s">
        <v>1137</v>
      </c>
      <c r="G20" s="95" t="s">
        <v>643</v>
      </c>
    </row>
    <row r="21" spans="1:7" ht="15.75" customHeight="1">
      <c r="A21" s="96">
        <f t="shared" si="0"/>
        <v>19</v>
      </c>
      <c r="B21" s="97" t="s">
        <v>1138</v>
      </c>
      <c r="C21" s="97" t="s">
        <v>1140</v>
      </c>
      <c r="D21" s="97" t="s">
        <v>1139</v>
      </c>
      <c r="E21" s="97" t="s">
        <v>1141</v>
      </c>
      <c r="F21" s="97" t="s">
        <v>1141</v>
      </c>
      <c r="G21" s="98" t="s">
        <v>643</v>
      </c>
    </row>
    <row r="22" spans="1:7" ht="15.75" customHeight="1">
      <c r="A22" s="112"/>
      <c r="B22" s="112"/>
      <c r="C22" s="112"/>
      <c r="D22" s="112"/>
      <c r="E22" s="112"/>
      <c r="F22" s="112"/>
      <c r="G22" s="112"/>
    </row>
    <row r="23" spans="1:7" ht="15.75" customHeight="1">
      <c r="A23" s="113" t="s">
        <v>1278</v>
      </c>
      <c r="B23" s="99"/>
      <c r="C23" s="99"/>
      <c r="D23" s="99"/>
      <c r="E23" s="99"/>
      <c r="F23" s="99"/>
      <c r="G23" s="99"/>
    </row>
    <row r="24" spans="1:7" ht="15.75" customHeight="1">
      <c r="A24" s="87" t="s">
        <v>621</v>
      </c>
      <c r="B24" s="88" t="s">
        <v>848</v>
      </c>
      <c r="C24" s="88" t="s">
        <v>850</v>
      </c>
      <c r="D24" s="88" t="s">
        <v>849</v>
      </c>
      <c r="E24" s="88" t="s">
        <v>851</v>
      </c>
      <c r="F24" s="88" t="s">
        <v>852</v>
      </c>
      <c r="G24" s="89" t="s">
        <v>620</v>
      </c>
    </row>
    <row r="25" spans="1:7" ht="15.75" customHeight="1">
      <c r="A25" s="114">
        <f>A21+1</f>
        <v>20</v>
      </c>
      <c r="B25" s="115" t="s">
        <v>1142</v>
      </c>
      <c r="C25" s="115" t="s">
        <v>1144</v>
      </c>
      <c r="D25" s="115" t="s">
        <v>1143</v>
      </c>
      <c r="E25" s="115" t="s">
        <v>896</v>
      </c>
      <c r="F25" s="115" t="s">
        <v>896</v>
      </c>
      <c r="G25" s="116" t="s">
        <v>643</v>
      </c>
    </row>
    <row r="26" spans="1:7" ht="15.75" customHeight="1">
      <c r="A26" s="93">
        <f t="shared" si="0"/>
        <v>21</v>
      </c>
      <c r="B26" s="94" t="s">
        <v>1145</v>
      </c>
      <c r="C26" s="94" t="s">
        <v>1147</v>
      </c>
      <c r="D26" s="94" t="s">
        <v>1146</v>
      </c>
      <c r="E26" s="94" t="s">
        <v>1148</v>
      </c>
      <c r="F26" s="94" t="s">
        <v>1149</v>
      </c>
      <c r="G26" s="95" t="s">
        <v>643</v>
      </c>
    </row>
    <row r="27" spans="1:7" ht="15.75" customHeight="1">
      <c r="A27" s="93">
        <f>A26+1</f>
        <v>22</v>
      </c>
      <c r="B27" s="94" t="s">
        <v>1150</v>
      </c>
      <c r="C27" s="94" t="s">
        <v>1151</v>
      </c>
      <c r="D27" s="94" t="s">
        <v>1256</v>
      </c>
      <c r="E27" s="94" t="s">
        <v>1152</v>
      </c>
      <c r="F27" s="94" t="s">
        <v>1153</v>
      </c>
      <c r="G27" s="95" t="s">
        <v>643</v>
      </c>
    </row>
    <row r="28" spans="1:7" ht="15.75" customHeight="1">
      <c r="A28" s="93">
        <f t="shared" si="0"/>
        <v>23</v>
      </c>
      <c r="B28" s="94" t="s">
        <v>1154</v>
      </c>
      <c r="C28" s="94" t="s">
        <v>1156</v>
      </c>
      <c r="D28" s="94" t="s">
        <v>1155</v>
      </c>
      <c r="E28" s="94" t="s">
        <v>911</v>
      </c>
      <c r="F28" s="94" t="s">
        <v>911</v>
      </c>
      <c r="G28" s="95" t="s">
        <v>614</v>
      </c>
    </row>
    <row r="29" spans="1:7" ht="15.75" customHeight="1">
      <c r="A29" s="93">
        <f t="shared" si="0"/>
        <v>24</v>
      </c>
      <c r="B29" s="94" t="s">
        <v>1157</v>
      </c>
      <c r="C29" s="94" t="s">
        <v>1159</v>
      </c>
      <c r="D29" s="94" t="s">
        <v>1158</v>
      </c>
      <c r="E29" s="94" t="s">
        <v>1160</v>
      </c>
      <c r="F29" s="94" t="s">
        <v>1161</v>
      </c>
      <c r="G29" s="95" t="s">
        <v>615</v>
      </c>
    </row>
    <row r="30" spans="1:7" ht="15.75" customHeight="1">
      <c r="A30" s="93">
        <f t="shared" si="0"/>
        <v>25</v>
      </c>
      <c r="B30" s="94" t="s">
        <v>1162</v>
      </c>
      <c r="C30" s="94" t="s">
        <v>1164</v>
      </c>
      <c r="D30" s="94" t="s">
        <v>1163</v>
      </c>
      <c r="E30" s="94" t="s">
        <v>1062</v>
      </c>
      <c r="F30" s="94" t="s">
        <v>1063</v>
      </c>
      <c r="G30" s="95" t="s">
        <v>644</v>
      </c>
    </row>
    <row r="31" spans="1:7" ht="15.75" customHeight="1">
      <c r="A31" s="93">
        <f t="shared" si="0"/>
        <v>26</v>
      </c>
      <c r="B31" s="94" t="s">
        <v>1165</v>
      </c>
      <c r="C31" s="94" t="s">
        <v>1167</v>
      </c>
      <c r="D31" s="94" t="s">
        <v>1166</v>
      </c>
      <c r="E31" s="94" t="s">
        <v>1168</v>
      </c>
      <c r="F31" s="94" t="s">
        <v>1169</v>
      </c>
      <c r="G31" s="95" t="s">
        <v>645</v>
      </c>
    </row>
    <row r="32" spans="1:7" ht="15.75" customHeight="1">
      <c r="A32" s="93">
        <f t="shared" si="0"/>
        <v>27</v>
      </c>
      <c r="B32" s="94" t="s">
        <v>1170</v>
      </c>
      <c r="C32" s="94" t="s">
        <v>1171</v>
      </c>
      <c r="D32" s="94" t="s">
        <v>1257</v>
      </c>
      <c r="E32" s="94" t="s">
        <v>1172</v>
      </c>
      <c r="F32" s="94" t="s">
        <v>1173</v>
      </c>
      <c r="G32" s="95" t="s">
        <v>646</v>
      </c>
    </row>
    <row r="33" spans="1:7" ht="15.75" customHeight="1">
      <c r="A33" s="93">
        <f t="shared" si="0"/>
        <v>28</v>
      </c>
      <c r="B33" s="94" t="s">
        <v>1258</v>
      </c>
      <c r="C33" s="94" t="s">
        <v>1175</v>
      </c>
      <c r="D33" s="94" t="s">
        <v>1174</v>
      </c>
      <c r="E33" s="94" t="s">
        <v>1065</v>
      </c>
      <c r="F33" s="94" t="s">
        <v>1066</v>
      </c>
      <c r="G33" s="95" t="s">
        <v>647</v>
      </c>
    </row>
    <row r="34" spans="1:7" ht="15.75" customHeight="1">
      <c r="A34" s="93">
        <f t="shared" si="0"/>
        <v>29</v>
      </c>
      <c r="B34" s="94" t="s">
        <v>1176</v>
      </c>
      <c r="C34" s="94" t="s">
        <v>1178</v>
      </c>
      <c r="D34" s="94" t="s">
        <v>1177</v>
      </c>
      <c r="E34" s="94" t="s">
        <v>1179</v>
      </c>
      <c r="F34" s="94" t="s">
        <v>1067</v>
      </c>
      <c r="G34" s="95" t="s">
        <v>648</v>
      </c>
    </row>
    <row r="35" spans="1:7" ht="15.75" customHeight="1">
      <c r="A35" s="93">
        <f t="shared" si="0"/>
        <v>30</v>
      </c>
      <c r="B35" s="94" t="s">
        <v>1259</v>
      </c>
      <c r="C35" s="94" t="s">
        <v>1181</v>
      </c>
      <c r="D35" s="94" t="s">
        <v>1180</v>
      </c>
      <c r="E35" s="94" t="s">
        <v>1068</v>
      </c>
      <c r="F35" s="94" t="s">
        <v>1069</v>
      </c>
      <c r="G35" s="95" t="s">
        <v>649</v>
      </c>
    </row>
    <row r="36" spans="1:7" ht="15.75" customHeight="1">
      <c r="A36" s="93">
        <f t="shared" si="0"/>
        <v>31</v>
      </c>
      <c r="B36" s="94" t="s">
        <v>1182</v>
      </c>
      <c r="C36" s="94" t="s">
        <v>1183</v>
      </c>
      <c r="D36" s="94" t="s">
        <v>1260</v>
      </c>
      <c r="E36" s="94" t="s">
        <v>1184</v>
      </c>
      <c r="F36" s="94" t="s">
        <v>1185</v>
      </c>
      <c r="G36" s="95" t="s">
        <v>650</v>
      </c>
    </row>
    <row r="37" spans="1:7" ht="15.75" customHeight="1">
      <c r="A37" s="93">
        <f t="shared" si="0"/>
        <v>32</v>
      </c>
      <c r="B37" s="94" t="s">
        <v>1186</v>
      </c>
      <c r="C37" s="94" t="s">
        <v>1188</v>
      </c>
      <c r="D37" s="94" t="s">
        <v>1187</v>
      </c>
      <c r="E37" s="94" t="s">
        <v>1070</v>
      </c>
      <c r="F37" s="94" t="s">
        <v>1071</v>
      </c>
      <c r="G37" s="95" t="s">
        <v>651</v>
      </c>
    </row>
    <row r="38" spans="1:7" ht="15.75" customHeight="1">
      <c r="A38" s="93">
        <f t="shared" si="0"/>
        <v>33</v>
      </c>
      <c r="B38" s="94" t="s">
        <v>1261</v>
      </c>
      <c r="C38" s="94" t="s">
        <v>1189</v>
      </c>
      <c r="D38" s="94" t="s">
        <v>1262</v>
      </c>
      <c r="E38" s="94" t="s">
        <v>1072</v>
      </c>
      <c r="F38" s="94" t="s">
        <v>1073</v>
      </c>
      <c r="G38" s="95" t="s">
        <v>652</v>
      </c>
    </row>
    <row r="39" spans="1:7" ht="15.75" customHeight="1">
      <c r="A39" s="93">
        <f t="shared" si="0"/>
        <v>34</v>
      </c>
      <c r="B39" s="94" t="s">
        <v>1190</v>
      </c>
      <c r="C39" s="94" t="s">
        <v>1192</v>
      </c>
      <c r="D39" s="94" t="s">
        <v>1191</v>
      </c>
      <c r="E39" s="94" t="s">
        <v>1074</v>
      </c>
      <c r="F39" s="94" t="s">
        <v>1075</v>
      </c>
      <c r="G39" s="95" t="s">
        <v>653</v>
      </c>
    </row>
    <row r="40" spans="1:7" ht="15.75" customHeight="1">
      <c r="A40" s="93">
        <f t="shared" si="0"/>
        <v>35</v>
      </c>
      <c r="B40" s="94" t="s">
        <v>1263</v>
      </c>
      <c r="C40" s="94" t="s">
        <v>1264</v>
      </c>
      <c r="D40" s="94" t="s">
        <v>1265</v>
      </c>
      <c r="E40" s="94" t="s">
        <v>1266</v>
      </c>
      <c r="F40" s="94" t="s">
        <v>1267</v>
      </c>
      <c r="G40" s="95" t="s">
        <v>616</v>
      </c>
    </row>
    <row r="41" spans="1:7" ht="15.75" customHeight="1">
      <c r="A41" s="93">
        <f t="shared" si="0"/>
        <v>36</v>
      </c>
      <c r="B41" s="94" t="s">
        <v>1193</v>
      </c>
      <c r="C41" s="139" t="s">
        <v>1509</v>
      </c>
      <c r="D41" s="94" t="s">
        <v>1194</v>
      </c>
      <c r="E41" s="94" t="s">
        <v>1195</v>
      </c>
      <c r="F41" s="94" t="s">
        <v>1196</v>
      </c>
      <c r="G41" s="95" t="s">
        <v>617</v>
      </c>
    </row>
    <row r="42" spans="1:7" ht="15.75" customHeight="1">
      <c r="A42" s="93">
        <f t="shared" si="0"/>
        <v>37</v>
      </c>
      <c r="B42" s="94" t="s">
        <v>1268</v>
      </c>
      <c r="C42" s="94" t="s">
        <v>1269</v>
      </c>
      <c r="D42" s="94" t="s">
        <v>1270</v>
      </c>
      <c r="E42" s="94" t="s">
        <v>1271</v>
      </c>
      <c r="F42" s="94" t="s">
        <v>1272</v>
      </c>
      <c r="G42" s="95" t="s">
        <v>618</v>
      </c>
    </row>
    <row r="43" spans="1:7" ht="15.75" customHeight="1">
      <c r="A43" s="96">
        <f t="shared" si="0"/>
        <v>38</v>
      </c>
      <c r="B43" s="97" t="s">
        <v>1197</v>
      </c>
      <c r="C43" s="97" t="s">
        <v>1273</v>
      </c>
      <c r="D43" s="97" t="s">
        <v>1198</v>
      </c>
      <c r="E43" s="97" t="s">
        <v>1199</v>
      </c>
      <c r="F43" s="97" t="s">
        <v>1199</v>
      </c>
      <c r="G43" s="98" t="s">
        <v>619</v>
      </c>
    </row>
  </sheetData>
  <printOptions/>
  <pageMargins left="0.44" right="0.38" top="0.41" bottom="0.57" header="0.3" footer="0.34"/>
  <pageSetup horizontalDpi="600" verticalDpi="600" orientation="landscape" paperSize="9" r:id="rId1"/>
  <headerFooter alignWithMargins="0">
    <oddFooter>&amp;L&amp;"Arial,Italic"&amp;8Bagian Data dan Informasi Pendidikan - Setditjen Baga Islam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D435"/>
  <sheetViews>
    <sheetView workbookViewId="0" topLeftCell="A97">
      <selection activeCell="A110" sqref="A104:D110"/>
    </sheetView>
  </sheetViews>
  <sheetFormatPr defaultColWidth="9.140625" defaultRowHeight="15.75" customHeight="1"/>
  <cols>
    <col min="1" max="1" width="4.28125" style="117" customWidth="1"/>
    <col min="2" max="2" width="13.421875" style="117" customWidth="1"/>
    <col min="3" max="3" width="36.28125" style="117" customWidth="1"/>
    <col min="4" max="4" width="10.00390625" style="117" customWidth="1"/>
    <col min="5" max="16384" width="9.140625" style="117" customWidth="1"/>
  </cols>
  <sheetData>
    <row r="1" spans="1:4" ht="15.75" customHeight="1">
      <c r="A1" s="125" t="s">
        <v>149</v>
      </c>
      <c r="B1" s="125"/>
      <c r="C1" s="125"/>
      <c r="D1" s="125"/>
    </row>
    <row r="2" spans="1:4" s="118" customFormat="1" ht="15.75" customHeight="1">
      <c r="A2" s="126" t="s">
        <v>621</v>
      </c>
      <c r="B2" s="126" t="s">
        <v>150</v>
      </c>
      <c r="C2" s="126" t="s">
        <v>849</v>
      </c>
      <c r="D2" s="126" t="s">
        <v>850</v>
      </c>
    </row>
    <row r="3" spans="1:4" s="118" customFormat="1" ht="15.75" customHeight="1">
      <c r="A3" s="131" t="s">
        <v>1279</v>
      </c>
      <c r="B3" s="132"/>
      <c r="C3" s="132"/>
      <c r="D3" s="133"/>
    </row>
    <row r="4" spans="1:4" s="120" customFormat="1" ht="15.75" customHeight="1">
      <c r="A4" s="127">
        <v>1</v>
      </c>
      <c r="B4" s="119" t="s">
        <v>148</v>
      </c>
      <c r="C4" s="119" t="s">
        <v>1280</v>
      </c>
      <c r="D4" s="119" t="s">
        <v>1281</v>
      </c>
    </row>
    <row r="5" spans="1:4" s="120" customFormat="1" ht="15.75" customHeight="1">
      <c r="A5" s="128">
        <f aca="true" t="shared" si="0" ref="A5:A17">+A4+1</f>
        <v>2</v>
      </c>
      <c r="B5" s="119" t="s">
        <v>1282</v>
      </c>
      <c r="C5" s="121" t="s">
        <v>1283</v>
      </c>
      <c r="D5" s="123" t="s">
        <v>1009</v>
      </c>
    </row>
    <row r="6" spans="1:4" s="120" customFormat="1" ht="15.75" customHeight="1">
      <c r="A6" s="128">
        <f t="shared" si="0"/>
        <v>3</v>
      </c>
      <c r="B6" s="119" t="s">
        <v>1284</v>
      </c>
      <c r="C6" s="121" t="s">
        <v>1285</v>
      </c>
      <c r="D6" s="121" t="s">
        <v>1286</v>
      </c>
    </row>
    <row r="7" spans="1:4" s="120" customFormat="1" ht="15.75" customHeight="1">
      <c r="A7" s="128">
        <f t="shared" si="0"/>
        <v>4</v>
      </c>
      <c r="B7" s="119" t="s">
        <v>1287</v>
      </c>
      <c r="C7" s="121" t="s">
        <v>1288</v>
      </c>
      <c r="D7" s="121" t="s">
        <v>1289</v>
      </c>
    </row>
    <row r="8" spans="1:4" s="120" customFormat="1" ht="15.75" customHeight="1">
      <c r="A8" s="128">
        <f t="shared" si="0"/>
        <v>5</v>
      </c>
      <c r="B8" s="119" t="s">
        <v>1290</v>
      </c>
      <c r="C8" s="121" t="s">
        <v>1291</v>
      </c>
      <c r="D8" s="121" t="s">
        <v>1010</v>
      </c>
    </row>
    <row r="9" spans="1:4" s="120" customFormat="1" ht="15.75" customHeight="1">
      <c r="A9" s="128">
        <f t="shared" si="0"/>
        <v>6</v>
      </c>
      <c r="B9" s="121" t="s">
        <v>1292</v>
      </c>
      <c r="C9" s="121" t="s">
        <v>1293</v>
      </c>
      <c r="D9" s="121" t="s">
        <v>1294</v>
      </c>
    </row>
    <row r="10" spans="1:4" s="120" customFormat="1" ht="15.75" customHeight="1">
      <c r="A10" s="128">
        <f t="shared" si="0"/>
        <v>7</v>
      </c>
      <c r="B10" s="119" t="s">
        <v>1295</v>
      </c>
      <c r="C10" s="121" t="s">
        <v>1296</v>
      </c>
      <c r="D10" s="121" t="s">
        <v>1011</v>
      </c>
    </row>
    <row r="11" spans="1:4" s="120" customFormat="1" ht="15.75" customHeight="1">
      <c r="A11" s="128">
        <f t="shared" si="0"/>
        <v>8</v>
      </c>
      <c r="B11" s="119" t="s">
        <v>1297</v>
      </c>
      <c r="C11" s="121" t="s">
        <v>1298</v>
      </c>
      <c r="D11" s="121" t="s">
        <v>1299</v>
      </c>
    </row>
    <row r="12" spans="1:4" s="120" customFormat="1" ht="15.75" customHeight="1">
      <c r="A12" s="128">
        <f t="shared" si="0"/>
        <v>9</v>
      </c>
      <c r="B12" s="119" t="s">
        <v>1300</v>
      </c>
      <c r="C12" s="121" t="s">
        <v>1301</v>
      </c>
      <c r="D12" s="129" t="s">
        <v>1012</v>
      </c>
    </row>
    <row r="13" spans="1:4" s="120" customFormat="1" ht="15.75" customHeight="1">
      <c r="A13" s="128">
        <f t="shared" si="0"/>
        <v>10</v>
      </c>
      <c r="B13" s="121" t="s">
        <v>1302</v>
      </c>
      <c r="C13" s="121" t="s">
        <v>1303</v>
      </c>
      <c r="D13" s="122" t="s">
        <v>1304</v>
      </c>
    </row>
    <row r="14" spans="1:4" s="120" customFormat="1" ht="15.75" customHeight="1">
      <c r="A14" s="128">
        <f t="shared" si="0"/>
        <v>11</v>
      </c>
      <c r="B14" s="121" t="s">
        <v>1305</v>
      </c>
      <c r="C14" s="121" t="s">
        <v>1306</v>
      </c>
      <c r="D14" s="122" t="s">
        <v>1307</v>
      </c>
    </row>
    <row r="15" spans="1:4" s="120" customFormat="1" ht="15.75" customHeight="1">
      <c r="A15" s="128">
        <f t="shared" si="0"/>
        <v>12</v>
      </c>
      <c r="B15" s="121" t="s">
        <v>1308</v>
      </c>
      <c r="C15" s="121" t="s">
        <v>1309</v>
      </c>
      <c r="D15" s="122" t="s">
        <v>1310</v>
      </c>
    </row>
    <row r="16" spans="1:4" s="120" customFormat="1" ht="15.75" customHeight="1">
      <c r="A16" s="128">
        <f t="shared" si="0"/>
        <v>13</v>
      </c>
      <c r="B16" s="121" t="s">
        <v>992</v>
      </c>
      <c r="C16" s="121" t="s">
        <v>1311</v>
      </c>
      <c r="D16" s="122" t="s">
        <v>1312</v>
      </c>
    </row>
    <row r="17" spans="1:4" s="120" customFormat="1" ht="15.75" customHeight="1">
      <c r="A17" s="128">
        <f t="shared" si="0"/>
        <v>14</v>
      </c>
      <c r="B17" s="121" t="s">
        <v>1313</v>
      </c>
      <c r="C17" s="121" t="s">
        <v>1314</v>
      </c>
      <c r="D17" s="121" t="s">
        <v>1013</v>
      </c>
    </row>
    <row r="18" spans="1:4" s="118" customFormat="1" ht="15.75" customHeight="1">
      <c r="A18" s="131" t="s">
        <v>1315</v>
      </c>
      <c r="B18" s="132"/>
      <c r="C18" s="132"/>
      <c r="D18" s="133"/>
    </row>
    <row r="19" spans="1:4" s="120" customFormat="1" ht="15.75" customHeight="1">
      <c r="A19" s="127">
        <v>1</v>
      </c>
      <c r="B19" s="119" t="s">
        <v>1316</v>
      </c>
      <c r="C19" s="119" t="s">
        <v>1317</v>
      </c>
      <c r="D19" s="119" t="s">
        <v>134</v>
      </c>
    </row>
    <row r="20" spans="1:4" s="120" customFormat="1" ht="15.75" customHeight="1">
      <c r="A20" s="128">
        <f aca="true" t="shared" si="1" ref="A20:A41">+A19+1</f>
        <v>2</v>
      </c>
      <c r="B20" s="119" t="s">
        <v>1318</v>
      </c>
      <c r="C20" s="121" t="s">
        <v>1319</v>
      </c>
      <c r="D20" s="121" t="s">
        <v>1320</v>
      </c>
    </row>
    <row r="21" spans="1:4" s="120" customFormat="1" ht="15.75" customHeight="1">
      <c r="A21" s="128">
        <f t="shared" si="1"/>
        <v>3</v>
      </c>
      <c r="B21" s="119" t="s">
        <v>1321</v>
      </c>
      <c r="C21" s="121" t="s">
        <v>1322</v>
      </c>
      <c r="D21" s="121" t="s">
        <v>1323</v>
      </c>
    </row>
    <row r="22" spans="1:4" s="120" customFormat="1" ht="15.75" customHeight="1">
      <c r="A22" s="128">
        <f t="shared" si="1"/>
        <v>4</v>
      </c>
      <c r="B22" s="119" t="s">
        <v>1324</v>
      </c>
      <c r="C22" s="121" t="s">
        <v>1325</v>
      </c>
      <c r="D22" s="121" t="s">
        <v>1326</v>
      </c>
    </row>
    <row r="23" spans="1:4" s="120" customFormat="1" ht="15.75" customHeight="1">
      <c r="A23" s="128">
        <f t="shared" si="1"/>
        <v>5</v>
      </c>
      <c r="B23" s="119" t="s">
        <v>1327</v>
      </c>
      <c r="C23" s="121" t="s">
        <v>1328</v>
      </c>
      <c r="D23" s="121" t="s">
        <v>1329</v>
      </c>
    </row>
    <row r="24" spans="1:4" s="120" customFormat="1" ht="15.75" customHeight="1">
      <c r="A24" s="128">
        <f t="shared" si="1"/>
        <v>6</v>
      </c>
      <c r="B24" s="119" t="s">
        <v>1330</v>
      </c>
      <c r="C24" s="121" t="s">
        <v>1331</v>
      </c>
      <c r="D24" s="121" t="s">
        <v>1332</v>
      </c>
    </row>
    <row r="25" spans="1:4" s="120" customFormat="1" ht="15.75" customHeight="1">
      <c r="A25" s="128">
        <f t="shared" si="1"/>
        <v>7</v>
      </c>
      <c r="B25" s="119" t="s">
        <v>1333</v>
      </c>
      <c r="C25" s="121" t="s">
        <v>1334</v>
      </c>
      <c r="D25" s="121" t="s">
        <v>1335</v>
      </c>
    </row>
    <row r="26" spans="1:4" s="120" customFormat="1" ht="15.75" customHeight="1">
      <c r="A26" s="128">
        <f t="shared" si="1"/>
        <v>8</v>
      </c>
      <c r="B26" s="119" t="s">
        <v>1336</v>
      </c>
      <c r="C26" s="121" t="s">
        <v>1337</v>
      </c>
      <c r="D26" s="121" t="s">
        <v>1338</v>
      </c>
    </row>
    <row r="27" spans="1:4" s="120" customFormat="1" ht="15.75" customHeight="1">
      <c r="A27" s="128">
        <f t="shared" si="1"/>
        <v>9</v>
      </c>
      <c r="B27" s="119" t="s">
        <v>1339</v>
      </c>
      <c r="C27" s="121" t="s">
        <v>1340</v>
      </c>
      <c r="D27" s="121" t="s">
        <v>1341</v>
      </c>
    </row>
    <row r="28" spans="1:4" s="120" customFormat="1" ht="15.75" customHeight="1">
      <c r="A28" s="128">
        <f t="shared" si="1"/>
        <v>10</v>
      </c>
      <c r="B28" s="119" t="s">
        <v>1342</v>
      </c>
      <c r="C28" s="121" t="s">
        <v>1343</v>
      </c>
      <c r="D28" s="121" t="s">
        <v>1344</v>
      </c>
    </row>
    <row r="29" spans="1:4" s="120" customFormat="1" ht="15.75" customHeight="1">
      <c r="A29" s="128">
        <f t="shared" si="1"/>
        <v>11</v>
      </c>
      <c r="B29" s="119" t="s">
        <v>1345</v>
      </c>
      <c r="C29" s="121" t="s">
        <v>1346</v>
      </c>
      <c r="D29" s="121" t="s">
        <v>1347</v>
      </c>
    </row>
    <row r="30" spans="1:4" s="120" customFormat="1" ht="15.75" customHeight="1">
      <c r="A30" s="128">
        <f t="shared" si="1"/>
        <v>12</v>
      </c>
      <c r="B30" s="119" t="s">
        <v>1348</v>
      </c>
      <c r="C30" s="121" t="s">
        <v>1349</v>
      </c>
      <c r="D30" s="121" t="s">
        <v>1350</v>
      </c>
    </row>
    <row r="31" spans="1:4" s="120" customFormat="1" ht="15.75" customHeight="1">
      <c r="A31" s="128">
        <f t="shared" si="1"/>
        <v>13</v>
      </c>
      <c r="B31" s="119" t="s">
        <v>1351</v>
      </c>
      <c r="C31" s="121" t="s">
        <v>1352</v>
      </c>
      <c r="D31" s="121" t="s">
        <v>1353</v>
      </c>
    </row>
    <row r="32" spans="1:4" s="120" customFormat="1" ht="15.75" customHeight="1">
      <c r="A32" s="128">
        <f t="shared" si="1"/>
        <v>14</v>
      </c>
      <c r="B32" s="119" t="s">
        <v>1354</v>
      </c>
      <c r="C32" s="121" t="s">
        <v>1355</v>
      </c>
      <c r="D32" s="121" t="s">
        <v>1356</v>
      </c>
    </row>
    <row r="33" spans="1:4" s="120" customFormat="1" ht="15.75" customHeight="1">
      <c r="A33" s="128">
        <f t="shared" si="1"/>
        <v>15</v>
      </c>
      <c r="B33" s="119" t="s">
        <v>994</v>
      </c>
      <c r="C33" s="121" t="s">
        <v>1357</v>
      </c>
      <c r="D33" s="121" t="s">
        <v>1358</v>
      </c>
    </row>
    <row r="34" spans="1:4" s="120" customFormat="1" ht="15.75" customHeight="1">
      <c r="A34" s="128">
        <f t="shared" si="1"/>
        <v>16</v>
      </c>
      <c r="B34" s="119" t="s">
        <v>1359</v>
      </c>
      <c r="C34" s="121" t="s">
        <v>1360</v>
      </c>
      <c r="D34" s="121" t="s">
        <v>1361</v>
      </c>
    </row>
    <row r="35" spans="1:4" s="120" customFormat="1" ht="15.75" customHeight="1">
      <c r="A35" s="128">
        <f t="shared" si="1"/>
        <v>17</v>
      </c>
      <c r="B35" s="121" t="s">
        <v>1362</v>
      </c>
      <c r="C35" s="121" t="s">
        <v>1363</v>
      </c>
      <c r="D35" s="121" t="s">
        <v>1364</v>
      </c>
    </row>
    <row r="36" spans="1:4" ht="15.75" customHeight="1">
      <c r="A36" s="125" t="s">
        <v>151</v>
      </c>
      <c r="B36" s="125"/>
      <c r="C36" s="125"/>
      <c r="D36" s="125"/>
    </row>
    <row r="37" spans="1:4" s="118" customFormat="1" ht="15.75" customHeight="1">
      <c r="A37" s="126" t="s">
        <v>621</v>
      </c>
      <c r="B37" s="126" t="s">
        <v>150</v>
      </c>
      <c r="C37" s="126" t="s">
        <v>849</v>
      </c>
      <c r="D37" s="126" t="s">
        <v>850</v>
      </c>
    </row>
    <row r="38" spans="1:4" s="120" customFormat="1" ht="15.75" customHeight="1">
      <c r="A38" s="128">
        <f>+A35+1</f>
        <v>18</v>
      </c>
      <c r="B38" s="121" t="s">
        <v>1240</v>
      </c>
      <c r="C38" s="121" t="s">
        <v>1365</v>
      </c>
      <c r="D38" s="121" t="s">
        <v>1366</v>
      </c>
    </row>
    <row r="39" spans="1:4" s="120" customFormat="1" ht="15.75" customHeight="1">
      <c r="A39" s="128">
        <f t="shared" si="1"/>
        <v>19</v>
      </c>
      <c r="B39" s="119" t="s">
        <v>1367</v>
      </c>
      <c r="C39" s="121" t="s">
        <v>1368</v>
      </c>
      <c r="D39" s="121" t="s">
        <v>1369</v>
      </c>
    </row>
    <row r="40" spans="1:4" s="120" customFormat="1" ht="15.75" customHeight="1">
      <c r="A40" s="128">
        <f t="shared" si="1"/>
        <v>20</v>
      </c>
      <c r="B40" s="121" t="s">
        <v>1370</v>
      </c>
      <c r="C40" s="121" t="s">
        <v>1371</v>
      </c>
      <c r="D40" s="121" t="s">
        <v>1372</v>
      </c>
    </row>
    <row r="41" spans="1:4" s="120" customFormat="1" ht="15.75" customHeight="1">
      <c r="A41" s="128">
        <f t="shared" si="1"/>
        <v>21</v>
      </c>
      <c r="B41" s="119" t="s">
        <v>1373</v>
      </c>
      <c r="C41" s="121" t="s">
        <v>1374</v>
      </c>
      <c r="D41" s="121" t="s">
        <v>1375</v>
      </c>
    </row>
    <row r="42" spans="1:4" s="118" customFormat="1" ht="15.75" customHeight="1">
      <c r="A42" s="131" t="s">
        <v>1376</v>
      </c>
      <c r="B42" s="132"/>
      <c r="C42" s="132"/>
      <c r="D42" s="133"/>
    </row>
    <row r="43" spans="1:4" s="120" customFormat="1" ht="15.75" customHeight="1">
      <c r="A43" s="128">
        <v>1</v>
      </c>
      <c r="B43" s="121" t="s">
        <v>1377</v>
      </c>
      <c r="C43" s="121" t="s">
        <v>1378</v>
      </c>
      <c r="D43" s="121" t="s">
        <v>135</v>
      </c>
    </row>
    <row r="44" spans="1:4" s="120" customFormat="1" ht="15.75" customHeight="1">
      <c r="A44" s="128">
        <f aca="true" t="shared" si="2" ref="A44:A58">+A43+1</f>
        <v>2</v>
      </c>
      <c r="B44" s="121" t="s">
        <v>1379</v>
      </c>
      <c r="C44" s="121" t="s">
        <v>1380</v>
      </c>
      <c r="D44" s="121" t="s">
        <v>1381</v>
      </c>
    </row>
    <row r="45" spans="1:4" s="120" customFormat="1" ht="15.75" customHeight="1">
      <c r="A45" s="128">
        <f t="shared" si="2"/>
        <v>3</v>
      </c>
      <c r="B45" s="121" t="s">
        <v>1382</v>
      </c>
      <c r="C45" s="121" t="s">
        <v>1383</v>
      </c>
      <c r="D45" s="121" t="s">
        <v>1384</v>
      </c>
    </row>
    <row r="46" spans="1:4" s="120" customFormat="1" ht="15.75" customHeight="1">
      <c r="A46" s="128">
        <f t="shared" si="2"/>
        <v>4</v>
      </c>
      <c r="B46" s="121" t="s">
        <v>1385</v>
      </c>
      <c r="C46" s="121" t="s">
        <v>1386</v>
      </c>
      <c r="D46" s="121" t="s">
        <v>1387</v>
      </c>
    </row>
    <row r="47" spans="1:4" s="120" customFormat="1" ht="15.75" customHeight="1">
      <c r="A47" s="128">
        <f t="shared" si="2"/>
        <v>5</v>
      </c>
      <c r="B47" s="121" t="s">
        <v>1388</v>
      </c>
      <c r="C47" s="121" t="s">
        <v>1389</v>
      </c>
      <c r="D47" s="121" t="s">
        <v>1390</v>
      </c>
    </row>
    <row r="48" spans="1:4" s="120" customFormat="1" ht="15.75" customHeight="1">
      <c r="A48" s="128">
        <f t="shared" si="2"/>
        <v>6</v>
      </c>
      <c r="B48" s="121" t="s">
        <v>1391</v>
      </c>
      <c r="C48" s="121" t="s">
        <v>1392</v>
      </c>
      <c r="D48" s="121" t="s">
        <v>1393</v>
      </c>
    </row>
    <row r="49" spans="1:4" s="120" customFormat="1" ht="15.75" customHeight="1">
      <c r="A49" s="128">
        <f t="shared" si="2"/>
        <v>7</v>
      </c>
      <c r="B49" s="121" t="s">
        <v>1394</v>
      </c>
      <c r="C49" s="121" t="s">
        <v>1395</v>
      </c>
      <c r="D49" s="121" t="s">
        <v>1396</v>
      </c>
    </row>
    <row r="50" spans="1:4" s="120" customFormat="1" ht="15.75" customHeight="1">
      <c r="A50" s="128">
        <f t="shared" si="2"/>
        <v>8</v>
      </c>
      <c r="B50" s="121" t="s">
        <v>1397</v>
      </c>
      <c r="C50" s="121" t="s">
        <v>1398</v>
      </c>
      <c r="D50" s="121" t="s">
        <v>1399</v>
      </c>
    </row>
    <row r="51" spans="1:4" s="120" customFormat="1" ht="15.75" customHeight="1">
      <c r="A51" s="128">
        <f t="shared" si="2"/>
        <v>9</v>
      </c>
      <c r="B51" s="121" t="s">
        <v>1400</v>
      </c>
      <c r="C51" s="121" t="s">
        <v>1401</v>
      </c>
      <c r="D51" s="121" t="s">
        <v>1402</v>
      </c>
    </row>
    <row r="52" spans="1:4" s="120" customFormat="1" ht="15.75" customHeight="1">
      <c r="A52" s="128">
        <f t="shared" si="2"/>
        <v>10</v>
      </c>
      <c r="B52" s="121" t="s">
        <v>1403</v>
      </c>
      <c r="C52" s="121"/>
      <c r="D52" s="121" t="s">
        <v>1509</v>
      </c>
    </row>
    <row r="53" spans="1:4" s="120" customFormat="1" ht="15.75" customHeight="1">
      <c r="A53" s="128">
        <f t="shared" si="2"/>
        <v>11</v>
      </c>
      <c r="B53" s="121" t="s">
        <v>998</v>
      </c>
      <c r="C53" s="121" t="s">
        <v>1404</v>
      </c>
      <c r="D53" s="121" t="s">
        <v>1405</v>
      </c>
    </row>
    <row r="54" spans="1:4" s="120" customFormat="1" ht="15.75" customHeight="1">
      <c r="A54" s="128">
        <f t="shared" si="2"/>
        <v>12</v>
      </c>
      <c r="B54" s="121" t="s">
        <v>1406</v>
      </c>
      <c r="C54" s="121" t="s">
        <v>1407</v>
      </c>
      <c r="D54" s="121" t="s">
        <v>1408</v>
      </c>
    </row>
    <row r="55" spans="1:4" s="120" customFormat="1" ht="15.75" customHeight="1">
      <c r="A55" s="128">
        <f t="shared" si="2"/>
        <v>13</v>
      </c>
      <c r="B55" s="121" t="s">
        <v>996</v>
      </c>
      <c r="C55" s="121" t="s">
        <v>1409</v>
      </c>
      <c r="D55" s="121" t="s">
        <v>1410</v>
      </c>
    </row>
    <row r="56" spans="1:4" s="120" customFormat="1" ht="15.75" customHeight="1">
      <c r="A56" s="128">
        <f t="shared" si="2"/>
        <v>14</v>
      </c>
      <c r="B56" s="121" t="s">
        <v>1411</v>
      </c>
      <c r="C56" s="121" t="s">
        <v>1412</v>
      </c>
      <c r="D56" s="121" t="s">
        <v>1413</v>
      </c>
    </row>
    <row r="57" spans="1:4" s="120" customFormat="1" ht="15.75" customHeight="1">
      <c r="A57" s="128">
        <f t="shared" si="2"/>
        <v>15</v>
      </c>
      <c r="B57" s="121" t="s">
        <v>1414</v>
      </c>
      <c r="C57" s="121" t="s">
        <v>1415</v>
      </c>
      <c r="D57" s="121" t="s">
        <v>1416</v>
      </c>
    </row>
    <row r="58" spans="1:4" s="120" customFormat="1" ht="15.75" customHeight="1">
      <c r="A58" s="128">
        <f t="shared" si="2"/>
        <v>16</v>
      </c>
      <c r="B58" s="121" t="s">
        <v>1417</v>
      </c>
      <c r="C58" s="121" t="s">
        <v>1418</v>
      </c>
      <c r="D58" s="121" t="s">
        <v>1419</v>
      </c>
    </row>
    <row r="59" spans="1:4" s="118" customFormat="1" ht="15.75" customHeight="1">
      <c r="A59" s="131" t="s">
        <v>1420</v>
      </c>
      <c r="B59" s="132"/>
      <c r="C59" s="132"/>
      <c r="D59" s="133"/>
    </row>
    <row r="60" spans="1:4" s="120" customFormat="1" ht="15.75" customHeight="1">
      <c r="A60" s="128">
        <v>1</v>
      </c>
      <c r="B60" s="121" t="s">
        <v>1421</v>
      </c>
      <c r="C60" s="121" t="s">
        <v>1422</v>
      </c>
      <c r="D60" s="121" t="s">
        <v>1423</v>
      </c>
    </row>
    <row r="61" spans="1:4" s="120" customFormat="1" ht="15.75" customHeight="1">
      <c r="A61" s="128">
        <f aca="true" t="shared" si="3" ref="A61:A78">+A60+1</f>
        <v>2</v>
      </c>
      <c r="B61" s="121" t="s">
        <v>1424</v>
      </c>
      <c r="C61" s="121" t="s">
        <v>1425</v>
      </c>
      <c r="D61" s="121" t="s">
        <v>1426</v>
      </c>
    </row>
    <row r="62" spans="1:4" s="120" customFormat="1" ht="15.75" customHeight="1">
      <c r="A62" s="128">
        <f t="shared" si="3"/>
        <v>3</v>
      </c>
      <c r="B62" s="121" t="s">
        <v>1427</v>
      </c>
      <c r="C62" s="121" t="s">
        <v>1428</v>
      </c>
      <c r="D62" s="121" t="s">
        <v>1429</v>
      </c>
    </row>
    <row r="63" spans="1:4" s="120" customFormat="1" ht="15.75" customHeight="1">
      <c r="A63" s="128">
        <f t="shared" si="3"/>
        <v>4</v>
      </c>
      <c r="B63" s="121" t="s">
        <v>1430</v>
      </c>
      <c r="C63" s="121" t="s">
        <v>1431</v>
      </c>
      <c r="D63" s="121" t="s">
        <v>1432</v>
      </c>
    </row>
    <row r="64" spans="1:4" s="120" customFormat="1" ht="15.75" customHeight="1">
      <c r="A64" s="128">
        <f t="shared" si="3"/>
        <v>5</v>
      </c>
      <c r="B64" s="121" t="s">
        <v>1433</v>
      </c>
      <c r="C64" s="121" t="s">
        <v>1434</v>
      </c>
      <c r="D64" s="121" t="s">
        <v>1432</v>
      </c>
    </row>
    <row r="65" spans="1:4" s="120" customFormat="1" ht="15.75" customHeight="1">
      <c r="A65" s="128">
        <f t="shared" si="3"/>
        <v>6</v>
      </c>
      <c r="B65" s="121" t="s">
        <v>1435</v>
      </c>
      <c r="C65" s="121" t="s">
        <v>1436</v>
      </c>
      <c r="D65" s="121" t="s">
        <v>1437</v>
      </c>
    </row>
    <row r="66" spans="1:4" s="120" customFormat="1" ht="15.75" customHeight="1">
      <c r="A66" s="128">
        <f t="shared" si="3"/>
        <v>7</v>
      </c>
      <c r="B66" s="121" t="s">
        <v>1438</v>
      </c>
      <c r="C66" s="121" t="s">
        <v>1439</v>
      </c>
      <c r="D66" s="121" t="s">
        <v>1440</v>
      </c>
    </row>
    <row r="67" spans="1:4" s="120" customFormat="1" ht="15.75" customHeight="1">
      <c r="A67" s="128">
        <f t="shared" si="3"/>
        <v>8</v>
      </c>
      <c r="B67" s="121" t="s">
        <v>1441</v>
      </c>
      <c r="C67" s="121"/>
      <c r="D67" s="121" t="s">
        <v>1509</v>
      </c>
    </row>
    <row r="68" spans="1:4" s="120" customFormat="1" ht="15.75" customHeight="1">
      <c r="A68" s="128">
        <f t="shared" si="3"/>
        <v>9</v>
      </c>
      <c r="B68" s="121" t="s">
        <v>1442</v>
      </c>
      <c r="C68" s="121" t="s">
        <v>1443</v>
      </c>
      <c r="D68" s="121" t="s">
        <v>1509</v>
      </c>
    </row>
    <row r="69" spans="1:4" s="120" customFormat="1" ht="15.75" customHeight="1">
      <c r="A69" s="128">
        <f t="shared" si="3"/>
        <v>10</v>
      </c>
      <c r="B69" s="121" t="s">
        <v>1444</v>
      </c>
      <c r="C69" s="121" t="s">
        <v>1445</v>
      </c>
      <c r="D69" s="121" t="s">
        <v>1446</v>
      </c>
    </row>
    <row r="70" spans="1:4" s="120" customFormat="1" ht="15.75" customHeight="1">
      <c r="A70" s="128">
        <f t="shared" si="3"/>
        <v>11</v>
      </c>
      <c r="B70" s="121" t="s">
        <v>1447</v>
      </c>
      <c r="C70" s="121" t="s">
        <v>1448</v>
      </c>
      <c r="D70" s="121" t="s">
        <v>1449</v>
      </c>
    </row>
    <row r="71" spans="1:4" ht="15.75" customHeight="1">
      <c r="A71" s="125" t="s">
        <v>151</v>
      </c>
      <c r="B71" s="125"/>
      <c r="C71" s="125"/>
      <c r="D71" s="125"/>
    </row>
    <row r="72" spans="1:4" s="118" customFormat="1" ht="15.75" customHeight="1">
      <c r="A72" s="126" t="s">
        <v>621</v>
      </c>
      <c r="B72" s="126" t="s">
        <v>150</v>
      </c>
      <c r="C72" s="126" t="s">
        <v>849</v>
      </c>
      <c r="D72" s="126" t="s">
        <v>850</v>
      </c>
    </row>
    <row r="73" spans="1:4" s="120" customFormat="1" ht="15.75" customHeight="1">
      <c r="A73" s="128">
        <f>+A70+1</f>
        <v>12</v>
      </c>
      <c r="B73" s="121" t="s">
        <v>1450</v>
      </c>
      <c r="C73" s="121" t="s">
        <v>133</v>
      </c>
      <c r="D73" s="121" t="s">
        <v>1451</v>
      </c>
    </row>
    <row r="74" spans="1:4" s="120" customFormat="1" ht="15.75" customHeight="1">
      <c r="A74" s="128">
        <f t="shared" si="3"/>
        <v>13</v>
      </c>
      <c r="B74" s="121" t="s">
        <v>1452</v>
      </c>
      <c r="C74" s="121" t="s">
        <v>1453</v>
      </c>
      <c r="D74" s="121" t="s">
        <v>1509</v>
      </c>
    </row>
    <row r="75" spans="1:4" s="120" customFormat="1" ht="15.75" customHeight="1">
      <c r="A75" s="128">
        <f t="shared" si="3"/>
        <v>14</v>
      </c>
      <c r="B75" s="121" t="s">
        <v>1092</v>
      </c>
      <c r="C75" s="121" t="s">
        <v>1454</v>
      </c>
      <c r="D75" s="121" t="s">
        <v>1014</v>
      </c>
    </row>
    <row r="76" spans="1:4" s="120" customFormat="1" ht="15.75" customHeight="1">
      <c r="A76" s="128">
        <f t="shared" si="3"/>
        <v>15</v>
      </c>
      <c r="B76" s="121" t="s">
        <v>1455</v>
      </c>
      <c r="C76" s="121" t="s">
        <v>1456</v>
      </c>
      <c r="D76" s="121" t="s">
        <v>1457</v>
      </c>
    </row>
    <row r="77" spans="1:4" s="120" customFormat="1" ht="15.75" customHeight="1">
      <c r="A77" s="130">
        <f t="shared" si="3"/>
        <v>16</v>
      </c>
      <c r="B77" s="122" t="s">
        <v>1458</v>
      </c>
      <c r="C77" s="122" t="s">
        <v>1459</v>
      </c>
      <c r="D77" s="122" t="s">
        <v>1460</v>
      </c>
    </row>
    <row r="78" spans="1:4" s="120" customFormat="1" ht="15.75" customHeight="1">
      <c r="A78" s="128">
        <f t="shared" si="3"/>
        <v>17</v>
      </c>
      <c r="B78" s="121" t="s">
        <v>1461</v>
      </c>
      <c r="C78" s="121" t="s">
        <v>1462</v>
      </c>
      <c r="D78" s="121" t="s">
        <v>1509</v>
      </c>
    </row>
    <row r="79" spans="1:4" s="118" customFormat="1" ht="15.75" customHeight="1">
      <c r="A79" s="131" t="s">
        <v>1463</v>
      </c>
      <c r="B79" s="132"/>
      <c r="C79" s="132"/>
      <c r="D79" s="133"/>
    </row>
    <row r="80" spans="1:4" s="118" customFormat="1" ht="15.75" customHeight="1">
      <c r="A80" s="128">
        <v>1</v>
      </c>
      <c r="B80" s="121" t="s">
        <v>1464</v>
      </c>
      <c r="C80" s="121" t="s">
        <v>1465</v>
      </c>
      <c r="D80" s="121" t="s">
        <v>1466</v>
      </c>
    </row>
    <row r="81" spans="1:4" s="120" customFormat="1" ht="15.75" customHeight="1">
      <c r="A81" s="128">
        <f aca="true" t="shared" si="4" ref="A81:A90">+A80+1</f>
        <v>2</v>
      </c>
      <c r="B81" s="121" t="s">
        <v>1467</v>
      </c>
      <c r="C81" s="121" t="s">
        <v>1468</v>
      </c>
      <c r="D81" s="121" t="s">
        <v>1469</v>
      </c>
    </row>
    <row r="82" spans="1:4" s="120" customFormat="1" ht="15.75" customHeight="1">
      <c r="A82" s="128">
        <f t="shared" si="4"/>
        <v>3</v>
      </c>
      <c r="B82" s="121" t="s">
        <v>1470</v>
      </c>
      <c r="C82" s="121" t="s">
        <v>1471</v>
      </c>
      <c r="D82" s="121" t="s">
        <v>1472</v>
      </c>
    </row>
    <row r="83" spans="1:4" s="120" customFormat="1" ht="15.75" customHeight="1">
      <c r="A83" s="128">
        <f t="shared" si="4"/>
        <v>4</v>
      </c>
      <c r="B83" s="121" t="s">
        <v>1473</v>
      </c>
      <c r="C83" s="121" t="s">
        <v>1474</v>
      </c>
      <c r="D83" s="121" t="s">
        <v>1475</v>
      </c>
    </row>
    <row r="84" spans="1:4" s="120" customFormat="1" ht="15.75" customHeight="1">
      <c r="A84" s="128">
        <f t="shared" si="4"/>
        <v>5</v>
      </c>
      <c r="B84" s="121" t="s">
        <v>1476</v>
      </c>
      <c r="C84" s="121" t="s">
        <v>1477</v>
      </c>
      <c r="D84" s="121" t="s">
        <v>1509</v>
      </c>
    </row>
    <row r="85" spans="1:4" s="120" customFormat="1" ht="15.75" customHeight="1">
      <c r="A85" s="128">
        <f t="shared" si="4"/>
        <v>6</v>
      </c>
      <c r="B85" s="121" t="s">
        <v>1478</v>
      </c>
      <c r="C85" s="121" t="s">
        <v>1479</v>
      </c>
      <c r="D85" s="121" t="s">
        <v>1480</v>
      </c>
    </row>
    <row r="86" spans="1:4" s="120" customFormat="1" ht="15.75" customHeight="1">
      <c r="A86" s="128">
        <f t="shared" si="4"/>
        <v>7</v>
      </c>
      <c r="B86" s="121" t="s">
        <v>1481</v>
      </c>
      <c r="C86" s="121"/>
      <c r="D86" s="121" t="s">
        <v>1509</v>
      </c>
    </row>
    <row r="87" spans="1:4" s="120" customFormat="1" ht="15.75" customHeight="1">
      <c r="A87" s="128">
        <f t="shared" si="4"/>
        <v>8</v>
      </c>
      <c r="B87" s="121" t="s">
        <v>1482</v>
      </c>
      <c r="C87" s="121"/>
      <c r="D87" s="121" t="s">
        <v>1483</v>
      </c>
    </row>
    <row r="88" spans="1:4" s="120" customFormat="1" ht="15.75" customHeight="1">
      <c r="A88" s="128">
        <f t="shared" si="4"/>
        <v>9</v>
      </c>
      <c r="B88" s="121" t="s">
        <v>1484</v>
      </c>
      <c r="C88" s="121" t="s">
        <v>1485</v>
      </c>
      <c r="D88" s="121" t="s">
        <v>1486</v>
      </c>
    </row>
    <row r="89" spans="1:4" s="120" customFormat="1" ht="15.75" customHeight="1">
      <c r="A89" s="128">
        <f t="shared" si="4"/>
        <v>10</v>
      </c>
      <c r="B89" s="121" t="s">
        <v>1487</v>
      </c>
      <c r="C89" s="121"/>
      <c r="D89" s="121" t="s">
        <v>1509</v>
      </c>
    </row>
    <row r="90" spans="1:4" s="120" customFormat="1" ht="15.75" customHeight="1">
      <c r="A90" s="128">
        <f t="shared" si="4"/>
        <v>11</v>
      </c>
      <c r="B90" s="121" t="s">
        <v>1000</v>
      </c>
      <c r="C90" s="121" t="s">
        <v>1488</v>
      </c>
      <c r="D90" s="121" t="s">
        <v>1489</v>
      </c>
    </row>
    <row r="91" spans="1:4" s="118" customFormat="1" ht="15.75" customHeight="1">
      <c r="A91" s="131" t="s">
        <v>1490</v>
      </c>
      <c r="B91" s="132"/>
      <c r="C91" s="132"/>
      <c r="D91" s="133"/>
    </row>
    <row r="92" spans="1:4" s="120" customFormat="1" ht="15.75" customHeight="1">
      <c r="A92" s="128">
        <v>1</v>
      </c>
      <c r="B92" s="121" t="s">
        <v>1491</v>
      </c>
      <c r="C92" s="121" t="s">
        <v>1492</v>
      </c>
      <c r="D92" s="121" t="s">
        <v>1015</v>
      </c>
    </row>
    <row r="93" spans="1:4" s="120" customFormat="1" ht="15.75" customHeight="1">
      <c r="A93" s="128">
        <f aca="true" t="shared" si="5" ref="A93:A102">+A92+1</f>
        <v>2</v>
      </c>
      <c r="B93" s="121" t="s">
        <v>1493</v>
      </c>
      <c r="C93" s="121" t="s">
        <v>1494</v>
      </c>
      <c r="D93" s="121" t="s">
        <v>1016</v>
      </c>
    </row>
    <row r="94" spans="1:4" s="120" customFormat="1" ht="15.75" customHeight="1">
      <c r="A94" s="128">
        <f t="shared" si="5"/>
        <v>3</v>
      </c>
      <c r="B94" s="121" t="s">
        <v>1495</v>
      </c>
      <c r="C94" s="121" t="s">
        <v>1496</v>
      </c>
      <c r="D94" s="121" t="s">
        <v>1017</v>
      </c>
    </row>
    <row r="95" spans="1:4" s="120" customFormat="1" ht="15.75" customHeight="1">
      <c r="A95" s="128">
        <f t="shared" si="5"/>
        <v>4</v>
      </c>
      <c r="B95" s="121" t="s">
        <v>1497</v>
      </c>
      <c r="C95" s="121" t="s">
        <v>1498</v>
      </c>
      <c r="D95" s="121" t="s">
        <v>1018</v>
      </c>
    </row>
    <row r="96" spans="1:4" s="120" customFormat="1" ht="15.75" customHeight="1">
      <c r="A96" s="128">
        <f t="shared" si="5"/>
        <v>5</v>
      </c>
      <c r="B96" s="121" t="s">
        <v>1499</v>
      </c>
      <c r="C96" s="121" t="s">
        <v>1500</v>
      </c>
      <c r="D96" s="121" t="s">
        <v>1019</v>
      </c>
    </row>
    <row r="97" spans="1:4" s="120" customFormat="1" ht="15.75" customHeight="1">
      <c r="A97" s="128">
        <f t="shared" si="5"/>
        <v>6</v>
      </c>
      <c r="B97" s="121" t="s">
        <v>1501</v>
      </c>
      <c r="C97" s="121" t="s">
        <v>1502</v>
      </c>
      <c r="D97" s="121" t="s">
        <v>1020</v>
      </c>
    </row>
    <row r="98" spans="1:4" s="120" customFormat="1" ht="15.75" customHeight="1">
      <c r="A98" s="128">
        <f t="shared" si="5"/>
        <v>7</v>
      </c>
      <c r="B98" s="121" t="s">
        <v>1503</v>
      </c>
      <c r="C98" s="121" t="s">
        <v>1504</v>
      </c>
      <c r="D98" s="121" t="s">
        <v>1021</v>
      </c>
    </row>
    <row r="99" spans="1:4" s="120" customFormat="1" ht="15.75" customHeight="1">
      <c r="A99" s="128">
        <f t="shared" si="5"/>
        <v>8</v>
      </c>
      <c r="B99" s="121" t="s">
        <v>1005</v>
      </c>
      <c r="C99" s="121" t="s">
        <v>1505</v>
      </c>
      <c r="D99" s="121" t="s">
        <v>1022</v>
      </c>
    </row>
    <row r="100" spans="1:4" s="120" customFormat="1" ht="15.75" customHeight="1">
      <c r="A100" s="128">
        <f t="shared" si="5"/>
        <v>9</v>
      </c>
      <c r="B100" s="121" t="s">
        <v>1506</v>
      </c>
      <c r="C100" s="121" t="s">
        <v>1507</v>
      </c>
      <c r="D100" s="121" t="s">
        <v>1023</v>
      </c>
    </row>
    <row r="101" spans="1:4" s="120" customFormat="1" ht="15.75" customHeight="1">
      <c r="A101" s="128">
        <f t="shared" si="5"/>
        <v>10</v>
      </c>
      <c r="B101" s="121" t="s">
        <v>1508</v>
      </c>
      <c r="C101" s="123" t="s">
        <v>1509</v>
      </c>
      <c r="D101" s="121" t="s">
        <v>1509</v>
      </c>
    </row>
    <row r="102" spans="1:4" s="120" customFormat="1" ht="15.75" customHeight="1">
      <c r="A102" s="128">
        <f t="shared" si="5"/>
        <v>11</v>
      </c>
      <c r="B102" s="121" t="s">
        <v>1510</v>
      </c>
      <c r="C102" s="121" t="s">
        <v>1511</v>
      </c>
      <c r="D102" s="121" t="s">
        <v>1024</v>
      </c>
    </row>
    <row r="103" spans="1:4" s="118" customFormat="1" ht="15.75" customHeight="1">
      <c r="A103" s="131" t="s">
        <v>1512</v>
      </c>
      <c r="B103" s="132"/>
      <c r="C103" s="132"/>
      <c r="D103" s="133"/>
    </row>
    <row r="104" spans="1:4" s="120" customFormat="1" ht="15.75" customHeight="1">
      <c r="A104" s="128">
        <v>1</v>
      </c>
      <c r="B104" s="121" t="s">
        <v>1513</v>
      </c>
      <c r="C104" s="121" t="s">
        <v>1514</v>
      </c>
      <c r="D104" s="121" t="s">
        <v>136</v>
      </c>
    </row>
    <row r="105" spans="1:4" s="120" customFormat="1" ht="15.75" customHeight="1">
      <c r="A105" s="128">
        <f>+A104+1</f>
        <v>2</v>
      </c>
      <c r="B105" s="121" t="s">
        <v>1515</v>
      </c>
      <c r="C105" s="121" t="s">
        <v>1516</v>
      </c>
      <c r="D105" s="121" t="s">
        <v>1517</v>
      </c>
    </row>
    <row r="106" spans="1:4" ht="15.75" customHeight="1">
      <c r="A106" s="125" t="s">
        <v>151</v>
      </c>
      <c r="B106" s="125"/>
      <c r="C106" s="125"/>
      <c r="D106" s="125"/>
    </row>
    <row r="107" spans="1:4" s="118" customFormat="1" ht="15.75" customHeight="1">
      <c r="A107" s="126" t="s">
        <v>621</v>
      </c>
      <c r="B107" s="126" t="s">
        <v>150</v>
      </c>
      <c r="C107" s="126" t="s">
        <v>849</v>
      </c>
      <c r="D107" s="126" t="s">
        <v>850</v>
      </c>
    </row>
    <row r="108" spans="1:4" s="120" customFormat="1" ht="15.75" customHeight="1">
      <c r="A108" s="128">
        <f>+A105+1</f>
        <v>3</v>
      </c>
      <c r="B108" s="121" t="s">
        <v>1518</v>
      </c>
      <c r="C108" s="121" t="s">
        <v>1519</v>
      </c>
      <c r="D108" s="121" t="s">
        <v>1520</v>
      </c>
    </row>
    <row r="109" spans="1:4" s="120" customFormat="1" ht="15.75" customHeight="1">
      <c r="A109" s="128">
        <f>+A108+1</f>
        <v>4</v>
      </c>
      <c r="B109" s="121" t="s">
        <v>1521</v>
      </c>
      <c r="C109" s="121" t="s">
        <v>1522</v>
      </c>
      <c r="D109" s="121" t="s">
        <v>1523</v>
      </c>
    </row>
    <row r="110" spans="1:4" s="120" customFormat="1" ht="15.75" customHeight="1">
      <c r="A110" s="128">
        <f>+A109+1</f>
        <v>5</v>
      </c>
      <c r="B110" s="121" t="s">
        <v>1100</v>
      </c>
      <c r="C110" s="121" t="s">
        <v>1524</v>
      </c>
      <c r="D110" s="121" t="s">
        <v>1525</v>
      </c>
    </row>
    <row r="111" spans="1:4" s="118" customFormat="1" ht="15.75" customHeight="1">
      <c r="A111" s="131" t="s">
        <v>1526</v>
      </c>
      <c r="B111" s="132"/>
      <c r="C111" s="132"/>
      <c r="D111" s="133"/>
    </row>
    <row r="112" spans="1:4" s="120" customFormat="1" ht="15.75" customHeight="1">
      <c r="A112" s="128">
        <v>1</v>
      </c>
      <c r="B112" s="121" t="s">
        <v>1527</v>
      </c>
      <c r="C112" s="121" t="s">
        <v>1528</v>
      </c>
      <c r="D112" s="121" t="s">
        <v>1529</v>
      </c>
    </row>
    <row r="113" spans="1:4" s="120" customFormat="1" ht="15.75" customHeight="1">
      <c r="A113" s="128">
        <f>+A112+1</f>
        <v>2</v>
      </c>
      <c r="B113" s="121" t="s">
        <v>1530</v>
      </c>
      <c r="C113" s="121" t="s">
        <v>1531</v>
      </c>
      <c r="D113" s="121" t="s">
        <v>137</v>
      </c>
    </row>
    <row r="114" spans="1:4" s="120" customFormat="1" ht="15.75" customHeight="1">
      <c r="A114" s="128">
        <f>+A113+1</f>
        <v>3</v>
      </c>
      <c r="B114" s="121" t="s">
        <v>1532</v>
      </c>
      <c r="C114" s="121" t="s">
        <v>1533</v>
      </c>
      <c r="D114" s="121" t="s">
        <v>1534</v>
      </c>
    </row>
    <row r="115" spans="1:4" s="120" customFormat="1" ht="15.75" customHeight="1">
      <c r="A115" s="128">
        <f>+A114+1</f>
        <v>4</v>
      </c>
      <c r="B115" s="121" t="s">
        <v>1251</v>
      </c>
      <c r="C115" s="121" t="s">
        <v>1535</v>
      </c>
      <c r="D115" s="121" t="s">
        <v>1536</v>
      </c>
    </row>
    <row r="116" spans="1:4" s="118" customFormat="1" ht="15.75" customHeight="1">
      <c r="A116" s="131" t="s">
        <v>1537</v>
      </c>
      <c r="B116" s="132"/>
      <c r="C116" s="132"/>
      <c r="D116" s="133"/>
    </row>
    <row r="117" spans="1:4" s="120" customFormat="1" ht="15.75" customHeight="1">
      <c r="A117" s="128">
        <v>1</v>
      </c>
      <c r="B117" s="121" t="s">
        <v>1538</v>
      </c>
      <c r="C117" s="121" t="s">
        <v>1539</v>
      </c>
      <c r="D117" s="121" t="s">
        <v>1025</v>
      </c>
    </row>
    <row r="118" spans="1:4" s="120" customFormat="1" ht="15.75" customHeight="1">
      <c r="A118" s="128">
        <f aca="true" t="shared" si="6" ref="A118:A127">+A117+1</f>
        <v>2</v>
      </c>
      <c r="B118" s="121" t="s">
        <v>1540</v>
      </c>
      <c r="C118" s="121" t="s">
        <v>1541</v>
      </c>
      <c r="D118" s="121" t="s">
        <v>1026</v>
      </c>
    </row>
    <row r="119" spans="1:4" s="120" customFormat="1" ht="15.75" customHeight="1">
      <c r="A119" s="128">
        <f t="shared" si="6"/>
        <v>3</v>
      </c>
      <c r="B119" s="121" t="s">
        <v>1542</v>
      </c>
      <c r="C119" s="121" t="s">
        <v>1543</v>
      </c>
      <c r="D119" s="121" t="s">
        <v>1509</v>
      </c>
    </row>
    <row r="120" spans="1:4" s="120" customFormat="1" ht="15.75" customHeight="1">
      <c r="A120" s="128">
        <f t="shared" si="6"/>
        <v>4</v>
      </c>
      <c r="B120" s="121" t="s">
        <v>1544</v>
      </c>
      <c r="C120" s="119" t="s">
        <v>1545</v>
      </c>
      <c r="D120" s="121" t="s">
        <v>1027</v>
      </c>
    </row>
    <row r="121" spans="1:4" s="120" customFormat="1" ht="15.75" customHeight="1">
      <c r="A121" s="128">
        <f t="shared" si="6"/>
        <v>5</v>
      </c>
      <c r="B121" s="121" t="s">
        <v>1546</v>
      </c>
      <c r="C121" s="121" t="s">
        <v>1547</v>
      </c>
      <c r="D121" s="121" t="s">
        <v>1509</v>
      </c>
    </row>
    <row r="122" spans="1:4" s="120" customFormat="1" ht="15.75" customHeight="1">
      <c r="A122" s="128">
        <f t="shared" si="6"/>
        <v>6</v>
      </c>
      <c r="B122" s="121" t="s">
        <v>1548</v>
      </c>
      <c r="C122" s="121" t="s">
        <v>1549</v>
      </c>
      <c r="D122" s="121" t="s">
        <v>1033</v>
      </c>
    </row>
    <row r="123" spans="1:4" s="120" customFormat="1" ht="15.75" customHeight="1">
      <c r="A123" s="128">
        <f t="shared" si="6"/>
        <v>7</v>
      </c>
      <c r="B123" s="121" t="s">
        <v>1550</v>
      </c>
      <c r="C123" s="121" t="s">
        <v>1551</v>
      </c>
      <c r="D123" s="121" t="s">
        <v>1028</v>
      </c>
    </row>
    <row r="124" spans="1:4" s="120" customFormat="1" ht="15.75" customHeight="1">
      <c r="A124" s="128">
        <f t="shared" si="6"/>
        <v>8</v>
      </c>
      <c r="B124" s="121" t="s">
        <v>1552</v>
      </c>
      <c r="C124" s="121" t="s">
        <v>1553</v>
      </c>
      <c r="D124" s="121" t="s">
        <v>1029</v>
      </c>
    </row>
    <row r="125" spans="1:4" s="120" customFormat="1" ht="15.75" customHeight="1">
      <c r="A125" s="128">
        <f t="shared" si="6"/>
        <v>9</v>
      </c>
      <c r="B125" s="121" t="s">
        <v>1554</v>
      </c>
      <c r="C125" s="121" t="s">
        <v>1555</v>
      </c>
      <c r="D125" s="121" t="s">
        <v>1030</v>
      </c>
    </row>
    <row r="126" spans="1:4" s="120" customFormat="1" ht="15.75" customHeight="1">
      <c r="A126" s="128">
        <f t="shared" si="6"/>
        <v>10</v>
      </c>
      <c r="B126" s="121" t="s">
        <v>1007</v>
      </c>
      <c r="C126" s="121" t="s">
        <v>1556</v>
      </c>
      <c r="D126" s="121" t="s">
        <v>1031</v>
      </c>
    </row>
    <row r="127" spans="1:4" s="120" customFormat="1" ht="15.75" customHeight="1">
      <c r="A127" s="128">
        <f t="shared" si="6"/>
        <v>11</v>
      </c>
      <c r="B127" s="121" t="s">
        <v>1557</v>
      </c>
      <c r="C127" s="121" t="s">
        <v>1558</v>
      </c>
      <c r="D127" s="121" t="s">
        <v>1032</v>
      </c>
    </row>
    <row r="128" spans="1:4" s="118" customFormat="1" ht="15.75" customHeight="1">
      <c r="A128" s="131" t="s">
        <v>1559</v>
      </c>
      <c r="B128" s="132"/>
      <c r="C128" s="132"/>
      <c r="D128" s="133"/>
    </row>
    <row r="129" spans="1:4" s="120" customFormat="1" ht="15.75" customHeight="1">
      <c r="A129" s="128">
        <v>1</v>
      </c>
      <c r="B129" s="121" t="s">
        <v>1560</v>
      </c>
      <c r="C129" s="121" t="s">
        <v>1561</v>
      </c>
      <c r="D129" s="121" t="s">
        <v>1562</v>
      </c>
    </row>
    <row r="130" spans="1:4" s="120" customFormat="1" ht="15.75" customHeight="1">
      <c r="A130" s="128">
        <f>+A129+1</f>
        <v>2</v>
      </c>
      <c r="B130" s="121" t="s">
        <v>1563</v>
      </c>
      <c r="C130" s="121" t="s">
        <v>1564</v>
      </c>
      <c r="D130" s="121" t="s">
        <v>1565</v>
      </c>
    </row>
    <row r="131" spans="1:4" s="120" customFormat="1" ht="15.75" customHeight="1">
      <c r="A131" s="128">
        <f>+A130+1</f>
        <v>3</v>
      </c>
      <c r="B131" s="121" t="s">
        <v>1106</v>
      </c>
      <c r="C131" s="121" t="s">
        <v>1566</v>
      </c>
      <c r="D131" s="121" t="s">
        <v>1567</v>
      </c>
    </row>
    <row r="132" spans="1:4" s="120" customFormat="1" ht="15.75" customHeight="1">
      <c r="A132" s="128">
        <f>+A131+1</f>
        <v>4</v>
      </c>
      <c r="B132" s="121" t="s">
        <v>1008</v>
      </c>
      <c r="C132" s="121" t="s">
        <v>1568</v>
      </c>
      <c r="D132" s="121" t="s">
        <v>1569</v>
      </c>
    </row>
    <row r="133" spans="1:4" s="120" customFormat="1" ht="15.75" customHeight="1">
      <c r="A133" s="128">
        <f>+A132+1</f>
        <v>5</v>
      </c>
      <c r="B133" s="121" t="s">
        <v>1570</v>
      </c>
      <c r="C133" s="121" t="s">
        <v>1571</v>
      </c>
      <c r="D133" s="121" t="s">
        <v>1572</v>
      </c>
    </row>
    <row r="134" spans="1:4" s="120" customFormat="1" ht="15.75" customHeight="1">
      <c r="A134" s="128">
        <f>+A133+1</f>
        <v>6</v>
      </c>
      <c r="B134" s="121" t="s">
        <v>1573</v>
      </c>
      <c r="C134" s="121" t="s">
        <v>1574</v>
      </c>
      <c r="D134" s="121" t="s">
        <v>1575</v>
      </c>
    </row>
    <row r="135" spans="1:4" s="118" customFormat="1" ht="15.75" customHeight="1">
      <c r="A135" s="131" t="s">
        <v>1576</v>
      </c>
      <c r="B135" s="132"/>
      <c r="C135" s="132"/>
      <c r="D135" s="133"/>
    </row>
    <row r="136" spans="1:4" s="120" customFormat="1" ht="15.75" customHeight="1">
      <c r="A136" s="128">
        <v>1</v>
      </c>
      <c r="B136" s="121" t="s">
        <v>1577</v>
      </c>
      <c r="C136" s="121" t="s">
        <v>1578</v>
      </c>
      <c r="D136" s="121" t="s">
        <v>1579</v>
      </c>
    </row>
    <row r="137" spans="1:4" s="120" customFormat="1" ht="15.75" customHeight="1">
      <c r="A137" s="128">
        <f aca="true" t="shared" si="7" ref="A137:A162">+A136+1</f>
        <v>2</v>
      </c>
      <c r="B137" s="121" t="s">
        <v>1580</v>
      </c>
      <c r="C137" s="121" t="s">
        <v>1581</v>
      </c>
      <c r="D137" s="121" t="s">
        <v>1582</v>
      </c>
    </row>
    <row r="138" spans="1:4" s="120" customFormat="1" ht="15.75" customHeight="1">
      <c r="A138" s="128">
        <f t="shared" si="7"/>
        <v>3</v>
      </c>
      <c r="B138" s="121" t="s">
        <v>1583</v>
      </c>
      <c r="C138" s="121" t="s">
        <v>1584</v>
      </c>
      <c r="D138" s="121" t="s">
        <v>1585</v>
      </c>
    </row>
    <row r="139" spans="1:4" s="120" customFormat="1" ht="15.75" customHeight="1">
      <c r="A139" s="128">
        <f t="shared" si="7"/>
        <v>4</v>
      </c>
      <c r="B139" s="121" t="s">
        <v>1586</v>
      </c>
      <c r="C139" s="121" t="s">
        <v>1587</v>
      </c>
      <c r="D139" s="121" t="s">
        <v>1588</v>
      </c>
    </row>
    <row r="140" spans="1:4" s="120" customFormat="1" ht="15.75" customHeight="1">
      <c r="A140" s="128">
        <f t="shared" si="7"/>
        <v>5</v>
      </c>
      <c r="B140" s="121" t="s">
        <v>1589</v>
      </c>
      <c r="C140" s="121" t="s">
        <v>1590</v>
      </c>
      <c r="D140" s="121" t="s">
        <v>1591</v>
      </c>
    </row>
    <row r="141" spans="1:4" ht="15.75" customHeight="1">
      <c r="A141" s="125" t="s">
        <v>151</v>
      </c>
      <c r="B141" s="125"/>
      <c r="C141" s="125"/>
      <c r="D141" s="125"/>
    </row>
    <row r="142" spans="1:4" s="118" customFormat="1" ht="15.75" customHeight="1">
      <c r="A142" s="126" t="s">
        <v>621</v>
      </c>
      <c r="B142" s="126" t="s">
        <v>150</v>
      </c>
      <c r="C142" s="126" t="s">
        <v>849</v>
      </c>
      <c r="D142" s="126" t="s">
        <v>850</v>
      </c>
    </row>
    <row r="143" spans="1:4" s="120" customFormat="1" ht="15.75" customHeight="1">
      <c r="A143" s="128">
        <f>+A140+1</f>
        <v>6</v>
      </c>
      <c r="B143" s="121" t="s">
        <v>1592</v>
      </c>
      <c r="C143" s="121" t="s">
        <v>1593</v>
      </c>
      <c r="D143" s="121" t="s">
        <v>138</v>
      </c>
    </row>
    <row r="144" spans="1:4" s="120" customFormat="1" ht="15.75" customHeight="1">
      <c r="A144" s="128">
        <f t="shared" si="7"/>
        <v>7</v>
      </c>
      <c r="B144" s="121" t="s">
        <v>1594</v>
      </c>
      <c r="C144" s="121" t="s">
        <v>1595</v>
      </c>
      <c r="D144" s="121" t="s">
        <v>1596</v>
      </c>
    </row>
    <row r="145" spans="1:4" s="120" customFormat="1" ht="15.75" customHeight="1">
      <c r="A145" s="128">
        <f t="shared" si="7"/>
        <v>8</v>
      </c>
      <c r="B145" s="121" t="s">
        <v>1597</v>
      </c>
      <c r="C145" s="121" t="s">
        <v>1598</v>
      </c>
      <c r="D145" s="121" t="s">
        <v>1599</v>
      </c>
    </row>
    <row r="146" spans="1:4" s="120" customFormat="1" ht="15.75" customHeight="1">
      <c r="A146" s="128">
        <f t="shared" si="7"/>
        <v>9</v>
      </c>
      <c r="B146" s="121" t="s">
        <v>1600</v>
      </c>
      <c r="C146" s="121" t="s">
        <v>1601</v>
      </c>
      <c r="D146" s="121" t="s">
        <v>1602</v>
      </c>
    </row>
    <row r="147" spans="1:4" s="120" customFormat="1" ht="15.75" customHeight="1">
      <c r="A147" s="128">
        <f t="shared" si="7"/>
        <v>10</v>
      </c>
      <c r="B147" s="121" t="s">
        <v>1603</v>
      </c>
      <c r="C147" s="121" t="s">
        <v>1604</v>
      </c>
      <c r="D147" s="121" t="s">
        <v>1605</v>
      </c>
    </row>
    <row r="148" spans="1:4" s="120" customFormat="1" ht="15.75" customHeight="1">
      <c r="A148" s="128">
        <f t="shared" si="7"/>
        <v>11</v>
      </c>
      <c r="B148" s="121" t="s">
        <v>1606</v>
      </c>
      <c r="C148" s="121" t="s">
        <v>1607</v>
      </c>
      <c r="D148" s="121" t="s">
        <v>1608</v>
      </c>
    </row>
    <row r="149" spans="1:4" s="120" customFormat="1" ht="15.75" customHeight="1">
      <c r="A149" s="128">
        <f t="shared" si="7"/>
        <v>12</v>
      </c>
      <c r="B149" s="121" t="s">
        <v>1609</v>
      </c>
      <c r="C149" s="121" t="s">
        <v>1610</v>
      </c>
      <c r="D149" s="121" t="s">
        <v>1611</v>
      </c>
    </row>
    <row r="150" spans="1:4" s="120" customFormat="1" ht="15.75" customHeight="1">
      <c r="A150" s="128">
        <f t="shared" si="7"/>
        <v>13</v>
      </c>
      <c r="B150" s="121" t="s">
        <v>1612</v>
      </c>
      <c r="C150" s="121" t="s">
        <v>1613</v>
      </c>
      <c r="D150" s="121" t="s">
        <v>1614</v>
      </c>
    </row>
    <row r="151" spans="1:4" s="120" customFormat="1" ht="15.75" customHeight="1">
      <c r="A151" s="128">
        <f t="shared" si="7"/>
        <v>14</v>
      </c>
      <c r="B151" s="121" t="s">
        <v>1615</v>
      </c>
      <c r="C151" s="121" t="s">
        <v>1616</v>
      </c>
      <c r="D151" s="121" t="s">
        <v>1617</v>
      </c>
    </row>
    <row r="152" spans="1:4" s="120" customFormat="1" ht="15.75" customHeight="1">
      <c r="A152" s="128">
        <f t="shared" si="7"/>
        <v>15</v>
      </c>
      <c r="B152" s="121" t="s">
        <v>1618</v>
      </c>
      <c r="C152" s="121" t="s">
        <v>1619</v>
      </c>
      <c r="D152" s="121" t="s">
        <v>1620</v>
      </c>
    </row>
    <row r="153" spans="1:4" s="120" customFormat="1" ht="15.75" customHeight="1">
      <c r="A153" s="128">
        <f t="shared" si="7"/>
        <v>16</v>
      </c>
      <c r="B153" s="121" t="s">
        <v>1621</v>
      </c>
      <c r="C153" s="121" t="s">
        <v>1622</v>
      </c>
      <c r="D153" s="121" t="s">
        <v>1623</v>
      </c>
    </row>
    <row r="154" spans="1:4" s="120" customFormat="1" ht="15.75" customHeight="1">
      <c r="A154" s="128">
        <f t="shared" si="7"/>
        <v>17</v>
      </c>
      <c r="B154" s="121" t="s">
        <v>1624</v>
      </c>
      <c r="C154" s="121" t="s">
        <v>1625</v>
      </c>
      <c r="D154" s="121" t="s">
        <v>1626</v>
      </c>
    </row>
    <row r="155" spans="1:4" s="120" customFormat="1" ht="15.75" customHeight="1">
      <c r="A155" s="128">
        <f t="shared" si="7"/>
        <v>18</v>
      </c>
      <c r="B155" s="121" t="s">
        <v>1121</v>
      </c>
      <c r="C155" s="121" t="s">
        <v>1627</v>
      </c>
      <c r="D155" s="121" t="s">
        <v>1628</v>
      </c>
    </row>
    <row r="156" spans="1:4" s="120" customFormat="1" ht="15.75" customHeight="1">
      <c r="A156" s="128">
        <f t="shared" si="7"/>
        <v>19</v>
      </c>
      <c r="B156" s="121" t="s">
        <v>1629</v>
      </c>
      <c r="C156" s="121" t="s">
        <v>1630</v>
      </c>
      <c r="D156" s="121" t="s">
        <v>1631</v>
      </c>
    </row>
    <row r="157" spans="1:4" s="120" customFormat="1" ht="15.75" customHeight="1">
      <c r="A157" s="128">
        <f t="shared" si="7"/>
        <v>20</v>
      </c>
      <c r="B157" s="121" t="s">
        <v>1632</v>
      </c>
      <c r="C157" s="121" t="s">
        <v>1633</v>
      </c>
      <c r="D157" s="121" t="s">
        <v>1634</v>
      </c>
    </row>
    <row r="158" spans="1:4" s="120" customFormat="1" ht="15.75" customHeight="1">
      <c r="A158" s="128">
        <f t="shared" si="7"/>
        <v>21</v>
      </c>
      <c r="B158" s="121" t="s">
        <v>1635</v>
      </c>
      <c r="C158" s="121" t="s">
        <v>1636</v>
      </c>
      <c r="D158" s="121" t="s">
        <v>1637</v>
      </c>
    </row>
    <row r="159" spans="1:4" s="120" customFormat="1" ht="15.75" customHeight="1">
      <c r="A159" s="128">
        <f t="shared" si="7"/>
        <v>22</v>
      </c>
      <c r="B159" s="121" t="s">
        <v>1638</v>
      </c>
      <c r="C159" s="121" t="s">
        <v>1639</v>
      </c>
      <c r="D159" s="121" t="s">
        <v>1640</v>
      </c>
    </row>
    <row r="160" spans="1:4" s="120" customFormat="1" ht="15.75" customHeight="1">
      <c r="A160" s="128">
        <f t="shared" si="7"/>
        <v>23</v>
      </c>
      <c r="B160" s="121" t="s">
        <v>1641</v>
      </c>
      <c r="C160" s="121" t="s">
        <v>1642</v>
      </c>
      <c r="D160" s="121" t="s">
        <v>1643</v>
      </c>
    </row>
    <row r="161" spans="1:4" s="120" customFormat="1" ht="15.75" customHeight="1">
      <c r="A161" s="128">
        <f t="shared" si="7"/>
        <v>24</v>
      </c>
      <c r="B161" s="121" t="s">
        <v>1644</v>
      </c>
      <c r="C161" s="121" t="s">
        <v>1645</v>
      </c>
      <c r="D161" s="121" t="s">
        <v>1646</v>
      </c>
    </row>
    <row r="162" spans="1:4" s="120" customFormat="1" ht="15.75" customHeight="1">
      <c r="A162" s="128">
        <f t="shared" si="7"/>
        <v>25</v>
      </c>
      <c r="B162" s="121" t="s">
        <v>1647</v>
      </c>
      <c r="C162" s="121" t="s">
        <v>1648</v>
      </c>
      <c r="D162" s="121" t="s">
        <v>1649</v>
      </c>
    </row>
    <row r="163" spans="1:4" s="118" customFormat="1" ht="15.75" customHeight="1">
      <c r="A163" s="131" t="s">
        <v>1650</v>
      </c>
      <c r="B163" s="132"/>
      <c r="C163" s="132"/>
      <c r="D163" s="133"/>
    </row>
    <row r="164" spans="1:4" s="118" customFormat="1" ht="15.75" customHeight="1">
      <c r="A164" s="128">
        <v>1</v>
      </c>
      <c r="B164" s="121" t="s">
        <v>1651</v>
      </c>
      <c r="C164" s="121" t="s">
        <v>1652</v>
      </c>
      <c r="D164" s="121" t="s">
        <v>1653</v>
      </c>
    </row>
    <row r="165" spans="1:4" s="120" customFormat="1" ht="15.75" customHeight="1">
      <c r="A165" s="128">
        <f aca="true" t="shared" si="8" ref="A165:A170">+A164+1</f>
        <v>2</v>
      </c>
      <c r="B165" s="121" t="s">
        <v>1654</v>
      </c>
      <c r="C165" s="121" t="s">
        <v>1655</v>
      </c>
      <c r="D165" s="121" t="s">
        <v>1656</v>
      </c>
    </row>
    <row r="166" spans="1:4" s="120" customFormat="1" ht="15.75" customHeight="1">
      <c r="A166" s="128">
        <f t="shared" si="8"/>
        <v>3</v>
      </c>
      <c r="B166" s="121" t="s">
        <v>1657</v>
      </c>
      <c r="C166" s="121" t="s">
        <v>1658</v>
      </c>
      <c r="D166" s="121" t="s">
        <v>1659</v>
      </c>
    </row>
    <row r="167" spans="1:4" s="120" customFormat="1" ht="15.75" customHeight="1">
      <c r="A167" s="128">
        <f t="shared" si="8"/>
        <v>4</v>
      </c>
      <c r="B167" s="121" t="s">
        <v>1660</v>
      </c>
      <c r="C167" s="121" t="s">
        <v>1661</v>
      </c>
      <c r="D167" s="121" t="s">
        <v>1662</v>
      </c>
    </row>
    <row r="168" spans="1:4" s="120" customFormat="1" ht="15.75" customHeight="1">
      <c r="A168" s="128">
        <f t="shared" si="8"/>
        <v>5</v>
      </c>
      <c r="B168" s="121" t="s">
        <v>1663</v>
      </c>
      <c r="C168" s="121" t="s">
        <v>1664</v>
      </c>
      <c r="D168" s="121" t="s">
        <v>1665</v>
      </c>
    </row>
    <row r="169" spans="1:4" s="120" customFormat="1" ht="15.75" customHeight="1">
      <c r="A169" s="128">
        <f t="shared" si="8"/>
        <v>6</v>
      </c>
      <c r="B169" s="121" t="s">
        <v>1666</v>
      </c>
      <c r="C169" s="121" t="s">
        <v>1667</v>
      </c>
      <c r="D169" s="121" t="s">
        <v>1668</v>
      </c>
    </row>
    <row r="170" spans="1:4" s="120" customFormat="1" ht="15.75" customHeight="1">
      <c r="A170" s="128">
        <f t="shared" si="8"/>
        <v>7</v>
      </c>
      <c r="B170" s="121" t="s">
        <v>1669</v>
      </c>
      <c r="C170" s="121" t="s">
        <v>1670</v>
      </c>
      <c r="D170" s="121" t="s">
        <v>1671</v>
      </c>
    </row>
    <row r="171" spans="1:4" s="118" customFormat="1" ht="15.75" customHeight="1">
      <c r="A171" s="131" t="s">
        <v>1672</v>
      </c>
      <c r="B171" s="132"/>
      <c r="C171" s="132"/>
      <c r="D171" s="133"/>
    </row>
    <row r="172" spans="1:4" s="120" customFormat="1" ht="15.75" customHeight="1">
      <c r="A172" s="128">
        <v>1</v>
      </c>
      <c r="B172" s="121" t="s">
        <v>1673</v>
      </c>
      <c r="C172" s="121" t="s">
        <v>1674</v>
      </c>
      <c r="D172" s="121" t="s">
        <v>1675</v>
      </c>
    </row>
    <row r="173" spans="1:4" s="120" customFormat="1" ht="15.75" customHeight="1">
      <c r="A173" s="128">
        <f>+A172+1</f>
        <v>2</v>
      </c>
      <c r="B173" s="121" t="s">
        <v>1676</v>
      </c>
      <c r="C173" s="121" t="s">
        <v>1677</v>
      </c>
      <c r="D173" s="121" t="s">
        <v>1678</v>
      </c>
    </row>
    <row r="174" spans="1:4" s="120" customFormat="1" ht="15.75" customHeight="1">
      <c r="A174" s="128">
        <f>+A173+1</f>
        <v>3</v>
      </c>
      <c r="B174" s="121" t="s">
        <v>1679</v>
      </c>
      <c r="C174" s="121" t="s">
        <v>1680</v>
      </c>
      <c r="D174" s="121" t="s">
        <v>1681</v>
      </c>
    </row>
    <row r="175" spans="1:4" s="120" customFormat="1" ht="15.75" customHeight="1">
      <c r="A175" s="128">
        <f>+A174+1</f>
        <v>4</v>
      </c>
      <c r="B175" s="121" t="s">
        <v>1682</v>
      </c>
      <c r="C175" s="121" t="s">
        <v>1683</v>
      </c>
      <c r="D175" s="121" t="s">
        <v>1684</v>
      </c>
    </row>
    <row r="176" spans="1:4" ht="15.75" customHeight="1">
      <c r="A176" s="125" t="s">
        <v>151</v>
      </c>
      <c r="B176" s="125"/>
      <c r="C176" s="125"/>
      <c r="D176" s="125"/>
    </row>
    <row r="177" spans="1:4" s="118" customFormat="1" ht="15.75" customHeight="1">
      <c r="A177" s="126" t="s">
        <v>621</v>
      </c>
      <c r="B177" s="126" t="s">
        <v>150</v>
      </c>
      <c r="C177" s="126" t="s">
        <v>849</v>
      </c>
      <c r="D177" s="126" t="s">
        <v>850</v>
      </c>
    </row>
    <row r="178" spans="1:4" s="120" customFormat="1" ht="15.75" customHeight="1">
      <c r="A178" s="128">
        <f>+A175+1</f>
        <v>5</v>
      </c>
      <c r="B178" s="121" t="s">
        <v>1685</v>
      </c>
      <c r="C178" s="121" t="s">
        <v>1686</v>
      </c>
      <c r="D178" s="121" t="s">
        <v>1687</v>
      </c>
    </row>
    <row r="179" spans="1:4" s="120" customFormat="1" ht="15.75" customHeight="1">
      <c r="A179" s="128">
        <f>+A178+1</f>
        <v>6</v>
      </c>
      <c r="B179" s="121" t="s">
        <v>1229</v>
      </c>
      <c r="C179" s="121" t="s">
        <v>1688</v>
      </c>
      <c r="D179" s="121" t="s">
        <v>1689</v>
      </c>
    </row>
    <row r="180" spans="1:4" ht="15.75" customHeight="1">
      <c r="A180" s="131" t="s">
        <v>1690</v>
      </c>
      <c r="B180" s="132"/>
      <c r="C180" s="132"/>
      <c r="D180" s="133"/>
    </row>
    <row r="181" spans="1:4" ht="15.75" customHeight="1">
      <c r="A181" s="128">
        <v>1</v>
      </c>
      <c r="B181" s="121" t="s">
        <v>1691</v>
      </c>
      <c r="C181" s="121" t="s">
        <v>1692</v>
      </c>
      <c r="D181" s="121" t="s">
        <v>1693</v>
      </c>
    </row>
    <row r="182" spans="1:4" ht="15.75" customHeight="1">
      <c r="A182" s="128">
        <f aca="true" t="shared" si="9" ref="A182:A218">+A181+1</f>
        <v>2</v>
      </c>
      <c r="B182" s="121" t="s">
        <v>1694</v>
      </c>
      <c r="C182" s="121" t="s">
        <v>1695</v>
      </c>
      <c r="D182" s="121" t="s">
        <v>1696</v>
      </c>
    </row>
    <row r="183" spans="1:4" ht="15.75" customHeight="1">
      <c r="A183" s="128">
        <f t="shared" si="9"/>
        <v>3</v>
      </c>
      <c r="B183" s="121" t="s">
        <v>1697</v>
      </c>
      <c r="C183" s="121" t="s">
        <v>1698</v>
      </c>
      <c r="D183" s="121" t="s">
        <v>1699</v>
      </c>
    </row>
    <row r="184" spans="1:4" ht="15.75" customHeight="1">
      <c r="A184" s="128">
        <f t="shared" si="9"/>
        <v>4</v>
      </c>
      <c r="B184" s="121" t="s">
        <v>1700</v>
      </c>
      <c r="C184" s="121" t="s">
        <v>1701</v>
      </c>
      <c r="D184" s="121" t="s">
        <v>1702</v>
      </c>
    </row>
    <row r="185" spans="1:4" ht="15.75" customHeight="1">
      <c r="A185" s="128">
        <f t="shared" si="9"/>
        <v>5</v>
      </c>
      <c r="B185" s="121" t="s">
        <v>1703</v>
      </c>
      <c r="C185" s="121" t="s">
        <v>1704</v>
      </c>
      <c r="D185" s="121" t="s">
        <v>1705</v>
      </c>
    </row>
    <row r="186" spans="1:4" ht="15.75" customHeight="1">
      <c r="A186" s="128">
        <f t="shared" si="9"/>
        <v>6</v>
      </c>
      <c r="B186" s="121" t="s">
        <v>1706</v>
      </c>
      <c r="C186" s="121" t="s">
        <v>1707</v>
      </c>
      <c r="D186" s="121" t="s">
        <v>1708</v>
      </c>
    </row>
    <row r="187" spans="1:4" ht="15.75" customHeight="1">
      <c r="A187" s="128">
        <f t="shared" si="9"/>
        <v>7</v>
      </c>
      <c r="B187" s="121" t="s">
        <v>1709</v>
      </c>
      <c r="C187" s="121" t="s">
        <v>1710</v>
      </c>
      <c r="D187" s="121" t="s">
        <v>139</v>
      </c>
    </row>
    <row r="188" spans="1:4" ht="15.75" customHeight="1">
      <c r="A188" s="128">
        <f t="shared" si="9"/>
        <v>8</v>
      </c>
      <c r="B188" s="121" t="s">
        <v>1711</v>
      </c>
      <c r="C188" s="121" t="s">
        <v>1712</v>
      </c>
      <c r="D188" s="121" t="s">
        <v>1713</v>
      </c>
    </row>
    <row r="189" spans="1:4" ht="15.75" customHeight="1">
      <c r="A189" s="128">
        <f t="shared" si="9"/>
        <v>9</v>
      </c>
      <c r="B189" s="121" t="s">
        <v>1714</v>
      </c>
      <c r="C189" s="121" t="s">
        <v>1715</v>
      </c>
      <c r="D189" s="121" t="s">
        <v>1716</v>
      </c>
    </row>
    <row r="190" spans="1:4" ht="15.75" customHeight="1">
      <c r="A190" s="128">
        <f t="shared" si="9"/>
        <v>10</v>
      </c>
      <c r="B190" s="121" t="s">
        <v>1717</v>
      </c>
      <c r="C190" s="121" t="s">
        <v>1718</v>
      </c>
      <c r="D190" s="121" t="s">
        <v>1719</v>
      </c>
    </row>
    <row r="191" spans="1:4" ht="15.75" customHeight="1">
      <c r="A191" s="128">
        <f t="shared" si="9"/>
        <v>11</v>
      </c>
      <c r="B191" s="121" t="s">
        <v>1720</v>
      </c>
      <c r="C191" s="121" t="s">
        <v>1721</v>
      </c>
      <c r="D191" s="121" t="s">
        <v>1722</v>
      </c>
    </row>
    <row r="192" spans="1:4" ht="15.75" customHeight="1">
      <c r="A192" s="128">
        <f t="shared" si="9"/>
        <v>12</v>
      </c>
      <c r="B192" s="121" t="s">
        <v>1723</v>
      </c>
      <c r="C192" s="121" t="s">
        <v>1724</v>
      </c>
      <c r="D192" s="121" t="s">
        <v>1725</v>
      </c>
    </row>
    <row r="193" spans="1:4" ht="15.75" customHeight="1">
      <c r="A193" s="128">
        <f t="shared" si="9"/>
        <v>13</v>
      </c>
      <c r="B193" s="121" t="s">
        <v>1726</v>
      </c>
      <c r="C193" s="121" t="s">
        <v>1727</v>
      </c>
      <c r="D193" s="121" t="s">
        <v>1728</v>
      </c>
    </row>
    <row r="194" spans="1:4" ht="15.75" customHeight="1">
      <c r="A194" s="128">
        <f t="shared" si="9"/>
        <v>14</v>
      </c>
      <c r="B194" s="121" t="s">
        <v>1729</v>
      </c>
      <c r="C194" s="121" t="s">
        <v>1730</v>
      </c>
      <c r="D194" s="121" t="s">
        <v>1731</v>
      </c>
    </row>
    <row r="195" spans="1:4" ht="15.75" customHeight="1">
      <c r="A195" s="128">
        <f t="shared" si="9"/>
        <v>15</v>
      </c>
      <c r="B195" s="121" t="s">
        <v>1732</v>
      </c>
      <c r="C195" s="121" t="s">
        <v>0</v>
      </c>
      <c r="D195" s="121" t="s">
        <v>1</v>
      </c>
    </row>
    <row r="196" spans="1:4" ht="15.75" customHeight="1">
      <c r="A196" s="128">
        <f t="shared" si="9"/>
        <v>16</v>
      </c>
      <c r="B196" s="121" t="s">
        <v>2</v>
      </c>
      <c r="C196" s="121" t="s">
        <v>3</v>
      </c>
      <c r="D196" s="121" t="s">
        <v>4</v>
      </c>
    </row>
    <row r="197" spans="1:4" ht="15.75" customHeight="1">
      <c r="A197" s="128">
        <f t="shared" si="9"/>
        <v>17</v>
      </c>
      <c r="B197" s="121" t="s">
        <v>5</v>
      </c>
      <c r="C197" s="121" t="s">
        <v>6</v>
      </c>
      <c r="D197" s="121" t="s">
        <v>7</v>
      </c>
    </row>
    <row r="198" spans="1:4" ht="15.75" customHeight="1">
      <c r="A198" s="128">
        <f t="shared" si="9"/>
        <v>18</v>
      </c>
      <c r="B198" s="121" t="s">
        <v>8</v>
      </c>
      <c r="C198" s="121" t="s">
        <v>9</v>
      </c>
      <c r="D198" s="121" t="s">
        <v>10</v>
      </c>
    </row>
    <row r="199" spans="1:4" ht="15.75" customHeight="1">
      <c r="A199" s="128">
        <f t="shared" si="9"/>
        <v>19</v>
      </c>
      <c r="B199" s="121" t="s">
        <v>11</v>
      </c>
      <c r="C199" s="121" t="s">
        <v>12</v>
      </c>
      <c r="D199" s="121" t="s">
        <v>13</v>
      </c>
    </row>
    <row r="200" spans="1:4" ht="15.75" customHeight="1">
      <c r="A200" s="128">
        <f t="shared" si="9"/>
        <v>20</v>
      </c>
      <c r="B200" s="121" t="s">
        <v>14</v>
      </c>
      <c r="C200" s="121" t="s">
        <v>15</v>
      </c>
      <c r="D200" s="121" t="s">
        <v>16</v>
      </c>
    </row>
    <row r="201" spans="1:4" ht="15.75" customHeight="1">
      <c r="A201" s="128">
        <f t="shared" si="9"/>
        <v>21</v>
      </c>
      <c r="B201" s="121" t="s">
        <v>17</v>
      </c>
      <c r="C201" s="121" t="s">
        <v>18</v>
      </c>
      <c r="D201" s="121" t="s">
        <v>19</v>
      </c>
    </row>
    <row r="202" spans="1:4" ht="15.75" customHeight="1">
      <c r="A202" s="128">
        <f t="shared" si="9"/>
        <v>22</v>
      </c>
      <c r="B202" s="121" t="s">
        <v>20</v>
      </c>
      <c r="C202" s="121" t="s">
        <v>21</v>
      </c>
      <c r="D202" s="121" t="s">
        <v>22</v>
      </c>
    </row>
    <row r="203" spans="1:4" ht="15.75" customHeight="1">
      <c r="A203" s="128">
        <f t="shared" si="9"/>
        <v>23</v>
      </c>
      <c r="B203" s="121" t="s">
        <v>23</v>
      </c>
      <c r="C203" s="121" t="s">
        <v>24</v>
      </c>
      <c r="D203" s="121" t="s">
        <v>25</v>
      </c>
    </row>
    <row r="204" spans="1:4" ht="15.75" customHeight="1">
      <c r="A204" s="128">
        <f t="shared" si="9"/>
        <v>24</v>
      </c>
      <c r="B204" s="121" t="s">
        <v>26</v>
      </c>
      <c r="C204" s="121" t="s">
        <v>27</v>
      </c>
      <c r="D204" s="121" t="s">
        <v>28</v>
      </c>
    </row>
    <row r="205" spans="1:4" ht="15.75" customHeight="1">
      <c r="A205" s="128">
        <f t="shared" si="9"/>
        <v>25</v>
      </c>
      <c r="B205" s="121" t="s">
        <v>29</v>
      </c>
      <c r="C205" s="121" t="s">
        <v>30</v>
      </c>
      <c r="D205" s="121" t="s">
        <v>31</v>
      </c>
    </row>
    <row r="206" spans="1:4" ht="15.75" customHeight="1">
      <c r="A206" s="128">
        <f t="shared" si="9"/>
        <v>26</v>
      </c>
      <c r="B206" s="121" t="s">
        <v>32</v>
      </c>
      <c r="C206" s="121" t="s">
        <v>33</v>
      </c>
      <c r="D206" s="121" t="s">
        <v>34</v>
      </c>
    </row>
    <row r="207" spans="1:4" ht="15.75" customHeight="1">
      <c r="A207" s="128">
        <f t="shared" si="9"/>
        <v>27</v>
      </c>
      <c r="B207" s="121" t="s">
        <v>35</v>
      </c>
      <c r="C207" s="121" t="s">
        <v>36</v>
      </c>
      <c r="D207" s="121" t="s">
        <v>37</v>
      </c>
    </row>
    <row r="208" spans="1:4" ht="15.75" customHeight="1">
      <c r="A208" s="128">
        <f t="shared" si="9"/>
        <v>28</v>
      </c>
      <c r="B208" s="121" t="s">
        <v>38</v>
      </c>
      <c r="C208" s="121" t="s">
        <v>39</v>
      </c>
      <c r="D208" s="121" t="s">
        <v>40</v>
      </c>
    </row>
    <row r="209" spans="1:4" ht="15.75" customHeight="1">
      <c r="A209" s="128">
        <f t="shared" si="9"/>
        <v>29</v>
      </c>
      <c r="B209" s="121" t="s">
        <v>41</v>
      </c>
      <c r="C209" s="121" t="s">
        <v>42</v>
      </c>
      <c r="D209" s="121" t="s">
        <v>43</v>
      </c>
    </row>
    <row r="210" spans="1:4" ht="15.75" customHeight="1">
      <c r="A210" s="128">
        <f t="shared" si="9"/>
        <v>30</v>
      </c>
      <c r="B210" s="121" t="s">
        <v>44</v>
      </c>
      <c r="C210" s="121" t="s">
        <v>45</v>
      </c>
      <c r="D210" s="121" t="s">
        <v>46</v>
      </c>
    </row>
    <row r="211" spans="1:4" ht="15.75" customHeight="1">
      <c r="A211" s="125" t="s">
        <v>151</v>
      </c>
      <c r="B211" s="125"/>
      <c r="C211" s="125"/>
      <c r="D211" s="125"/>
    </row>
    <row r="212" spans="1:4" s="118" customFormat="1" ht="15.75" customHeight="1">
      <c r="A212" s="126" t="s">
        <v>621</v>
      </c>
      <c r="B212" s="126" t="s">
        <v>150</v>
      </c>
      <c r="C212" s="126" t="s">
        <v>849</v>
      </c>
      <c r="D212" s="126" t="s">
        <v>850</v>
      </c>
    </row>
    <row r="213" spans="1:4" ht="15.75" customHeight="1">
      <c r="A213" s="128">
        <f>+A210+1</f>
        <v>31</v>
      </c>
      <c r="B213" s="121" t="s">
        <v>1058</v>
      </c>
      <c r="C213" s="121" t="s">
        <v>47</v>
      </c>
      <c r="D213" s="121" t="s">
        <v>48</v>
      </c>
    </row>
    <row r="214" spans="1:4" ht="15.75" customHeight="1">
      <c r="A214" s="128">
        <f t="shared" si="9"/>
        <v>32</v>
      </c>
      <c r="B214" s="121" t="s">
        <v>49</v>
      </c>
      <c r="C214" s="121" t="s">
        <v>50</v>
      </c>
      <c r="D214" s="121" t="s">
        <v>51</v>
      </c>
    </row>
    <row r="215" spans="1:4" ht="15.75" customHeight="1">
      <c r="A215" s="128">
        <f t="shared" si="9"/>
        <v>33</v>
      </c>
      <c r="B215" s="121" t="s">
        <v>52</v>
      </c>
      <c r="C215" s="121" t="s">
        <v>53</v>
      </c>
      <c r="D215" s="121" t="s">
        <v>55</v>
      </c>
    </row>
    <row r="216" spans="1:4" ht="15.75" customHeight="1">
      <c r="A216" s="128">
        <f t="shared" si="9"/>
        <v>34</v>
      </c>
      <c r="B216" s="121" t="s">
        <v>56</v>
      </c>
      <c r="C216" s="121" t="s">
        <v>57</v>
      </c>
      <c r="D216" s="121" t="s">
        <v>58</v>
      </c>
    </row>
    <row r="217" spans="1:4" ht="15.75" customHeight="1">
      <c r="A217" s="128">
        <f t="shared" si="9"/>
        <v>35</v>
      </c>
      <c r="B217" s="121" t="s">
        <v>1130</v>
      </c>
      <c r="C217" s="121" t="s">
        <v>59</v>
      </c>
      <c r="D217" s="121" t="s">
        <v>60</v>
      </c>
    </row>
    <row r="218" spans="1:4" ht="15.75" customHeight="1">
      <c r="A218" s="128">
        <f t="shared" si="9"/>
        <v>36</v>
      </c>
      <c r="B218" s="121" t="s">
        <v>61</v>
      </c>
      <c r="C218" s="121" t="s">
        <v>62</v>
      </c>
      <c r="D218" s="121" t="s">
        <v>63</v>
      </c>
    </row>
    <row r="219" spans="1:4" ht="15.75" customHeight="1">
      <c r="A219" s="131" t="s">
        <v>64</v>
      </c>
      <c r="B219" s="132"/>
      <c r="C219" s="132"/>
      <c r="D219" s="133"/>
    </row>
    <row r="220" spans="1:4" ht="15.75" customHeight="1">
      <c r="A220" s="128">
        <v>1</v>
      </c>
      <c r="B220" s="121" t="s">
        <v>65</v>
      </c>
      <c r="C220" s="121" t="s">
        <v>66</v>
      </c>
      <c r="D220" s="121" t="s">
        <v>67</v>
      </c>
    </row>
    <row r="221" spans="1:4" ht="15.75" customHeight="1">
      <c r="A221" s="128">
        <f aca="true" t="shared" si="10" ref="A221:A260">+A220+1</f>
        <v>2</v>
      </c>
      <c r="B221" s="121" t="s">
        <v>68</v>
      </c>
      <c r="C221" s="121" t="s">
        <v>69</v>
      </c>
      <c r="D221" s="121" t="s">
        <v>70</v>
      </c>
    </row>
    <row r="222" spans="1:4" ht="15.75" customHeight="1">
      <c r="A222" s="128">
        <f t="shared" si="10"/>
        <v>3</v>
      </c>
      <c r="B222" s="121" t="s">
        <v>71</v>
      </c>
      <c r="C222" s="121" t="s">
        <v>72</v>
      </c>
      <c r="D222" s="121" t="s">
        <v>73</v>
      </c>
    </row>
    <row r="223" spans="1:4" ht="15.75" customHeight="1">
      <c r="A223" s="128">
        <f t="shared" si="10"/>
        <v>4</v>
      </c>
      <c r="B223" s="121" t="s">
        <v>74</v>
      </c>
      <c r="C223" s="121" t="s">
        <v>75</v>
      </c>
      <c r="D223" s="121" t="s">
        <v>76</v>
      </c>
    </row>
    <row r="224" spans="1:4" ht="15.75" customHeight="1">
      <c r="A224" s="128">
        <f t="shared" si="10"/>
        <v>5</v>
      </c>
      <c r="B224" s="121" t="s">
        <v>77</v>
      </c>
      <c r="C224" s="121" t="s">
        <v>78</v>
      </c>
      <c r="D224" s="121" t="s">
        <v>79</v>
      </c>
    </row>
    <row r="225" spans="1:4" ht="15.75" customHeight="1">
      <c r="A225" s="128">
        <f t="shared" si="10"/>
        <v>6</v>
      </c>
      <c r="B225" s="121" t="s">
        <v>80</v>
      </c>
      <c r="C225" s="121" t="s">
        <v>81</v>
      </c>
      <c r="D225" s="121" t="s">
        <v>82</v>
      </c>
    </row>
    <row r="226" spans="1:4" ht="15.75" customHeight="1">
      <c r="A226" s="128">
        <f t="shared" si="10"/>
        <v>7</v>
      </c>
      <c r="B226" s="121" t="s">
        <v>83</v>
      </c>
      <c r="C226" s="121" t="s">
        <v>84</v>
      </c>
      <c r="D226" s="121" t="s">
        <v>85</v>
      </c>
    </row>
    <row r="227" spans="1:4" ht="15.75" customHeight="1">
      <c r="A227" s="128">
        <f t="shared" si="10"/>
        <v>8</v>
      </c>
      <c r="B227" s="121" t="s">
        <v>86</v>
      </c>
      <c r="C227" s="121" t="s">
        <v>87</v>
      </c>
      <c r="D227" s="121" t="s">
        <v>88</v>
      </c>
    </row>
    <row r="228" spans="1:4" ht="15.75" customHeight="1">
      <c r="A228" s="128">
        <f t="shared" si="10"/>
        <v>9</v>
      </c>
      <c r="B228" s="121" t="s">
        <v>89</v>
      </c>
      <c r="C228" s="121" t="s">
        <v>90</v>
      </c>
      <c r="D228" s="121" t="s">
        <v>91</v>
      </c>
    </row>
    <row r="229" spans="1:4" ht="15.75" customHeight="1">
      <c r="A229" s="128">
        <f t="shared" si="10"/>
        <v>10</v>
      </c>
      <c r="B229" s="121" t="s">
        <v>92</v>
      </c>
      <c r="C229" s="121" t="s">
        <v>93</v>
      </c>
      <c r="D229" s="121" t="s">
        <v>94</v>
      </c>
    </row>
    <row r="230" spans="1:4" ht="15.75" customHeight="1">
      <c r="A230" s="128">
        <f t="shared" si="10"/>
        <v>11</v>
      </c>
      <c r="B230" s="121" t="s">
        <v>95</v>
      </c>
      <c r="C230" s="121" t="s">
        <v>96</v>
      </c>
      <c r="D230" s="121" t="s">
        <v>97</v>
      </c>
    </row>
    <row r="231" spans="1:4" ht="15.75" customHeight="1">
      <c r="A231" s="128">
        <f t="shared" si="10"/>
        <v>12</v>
      </c>
      <c r="B231" s="121" t="s">
        <v>98</v>
      </c>
      <c r="C231" s="121" t="s">
        <v>99</v>
      </c>
      <c r="D231" s="121" t="s">
        <v>100</v>
      </c>
    </row>
    <row r="232" spans="1:4" ht="15.75" customHeight="1">
      <c r="A232" s="128">
        <f t="shared" si="10"/>
        <v>13</v>
      </c>
      <c r="B232" s="121" t="s">
        <v>101</v>
      </c>
      <c r="C232" s="121" t="s">
        <v>102</v>
      </c>
      <c r="D232" s="121" t="s">
        <v>103</v>
      </c>
    </row>
    <row r="233" spans="1:4" ht="15.75" customHeight="1">
      <c r="A233" s="128">
        <f t="shared" si="10"/>
        <v>14</v>
      </c>
      <c r="B233" s="121" t="s">
        <v>104</v>
      </c>
      <c r="C233" s="121" t="s">
        <v>105</v>
      </c>
      <c r="D233" s="121" t="s">
        <v>106</v>
      </c>
    </row>
    <row r="234" spans="1:4" ht="15.75" customHeight="1">
      <c r="A234" s="128">
        <f t="shared" si="10"/>
        <v>15</v>
      </c>
      <c r="B234" s="121" t="s">
        <v>107</v>
      </c>
      <c r="C234" s="121" t="s">
        <v>108</v>
      </c>
      <c r="D234" s="121" t="s">
        <v>109</v>
      </c>
    </row>
    <row r="235" spans="1:4" ht="15.75" customHeight="1">
      <c r="A235" s="128">
        <f t="shared" si="10"/>
        <v>16</v>
      </c>
      <c r="B235" s="121" t="s">
        <v>110</v>
      </c>
      <c r="C235" s="121" t="s">
        <v>111</v>
      </c>
      <c r="D235" s="121" t="s">
        <v>112</v>
      </c>
    </row>
    <row r="236" spans="1:4" ht="15.75" customHeight="1">
      <c r="A236" s="128">
        <f t="shared" si="10"/>
        <v>17</v>
      </c>
      <c r="B236" s="121" t="s">
        <v>113</v>
      </c>
      <c r="C236" s="121" t="s">
        <v>114</v>
      </c>
      <c r="D236" s="121" t="s">
        <v>140</v>
      </c>
    </row>
    <row r="237" spans="1:4" ht="15.75" customHeight="1">
      <c r="A237" s="128">
        <f t="shared" si="10"/>
        <v>18</v>
      </c>
      <c r="B237" s="121" t="s">
        <v>115</v>
      </c>
      <c r="C237" s="121" t="s">
        <v>116</v>
      </c>
      <c r="D237" s="121" t="s">
        <v>117</v>
      </c>
    </row>
    <row r="238" spans="1:4" ht="15.75" customHeight="1">
      <c r="A238" s="128">
        <f t="shared" si="10"/>
        <v>19</v>
      </c>
      <c r="B238" s="121" t="s">
        <v>118</v>
      </c>
      <c r="C238" s="121" t="s">
        <v>119</v>
      </c>
      <c r="D238" s="121" t="s">
        <v>120</v>
      </c>
    </row>
    <row r="239" spans="1:4" ht="15.75" customHeight="1">
      <c r="A239" s="128">
        <f t="shared" si="10"/>
        <v>20</v>
      </c>
      <c r="B239" s="121" t="s">
        <v>121</v>
      </c>
      <c r="C239" s="121" t="s">
        <v>122</v>
      </c>
      <c r="D239" s="121" t="s">
        <v>123</v>
      </c>
    </row>
    <row r="240" spans="1:4" ht="15.75" customHeight="1">
      <c r="A240" s="128">
        <f t="shared" si="10"/>
        <v>21</v>
      </c>
      <c r="B240" s="121" t="s">
        <v>124</v>
      </c>
      <c r="C240" s="121" t="s">
        <v>125</v>
      </c>
      <c r="D240" s="121" t="s">
        <v>126</v>
      </c>
    </row>
    <row r="241" spans="1:4" ht="15.75" customHeight="1">
      <c r="A241" s="128">
        <f t="shared" si="10"/>
        <v>22</v>
      </c>
      <c r="B241" s="121" t="s">
        <v>127</v>
      </c>
      <c r="C241" s="121" t="s">
        <v>128</v>
      </c>
      <c r="D241" s="121" t="s">
        <v>129</v>
      </c>
    </row>
    <row r="242" spans="1:4" ht="15.75" customHeight="1">
      <c r="A242" s="128">
        <f t="shared" si="10"/>
        <v>23</v>
      </c>
      <c r="B242" s="121" t="s">
        <v>130</v>
      </c>
      <c r="C242" s="121" t="s">
        <v>131</v>
      </c>
      <c r="D242" s="121" t="s">
        <v>132</v>
      </c>
    </row>
    <row r="243" spans="1:4" ht="15.75" customHeight="1">
      <c r="A243" s="128">
        <f t="shared" si="10"/>
        <v>24</v>
      </c>
      <c r="B243" s="121" t="s">
        <v>153</v>
      </c>
      <c r="C243" s="121" t="s">
        <v>154</v>
      </c>
      <c r="D243" s="121" t="s">
        <v>155</v>
      </c>
    </row>
    <row r="244" spans="1:4" ht="15.75" customHeight="1">
      <c r="A244" s="128">
        <f t="shared" si="10"/>
        <v>25</v>
      </c>
      <c r="B244" s="121" t="s">
        <v>156</v>
      </c>
      <c r="C244" s="121" t="s">
        <v>157</v>
      </c>
      <c r="D244" s="121" t="s">
        <v>158</v>
      </c>
    </row>
    <row r="245" spans="1:4" ht="15.75" customHeight="1">
      <c r="A245" s="128">
        <f t="shared" si="10"/>
        <v>26</v>
      </c>
      <c r="B245" s="121" t="s">
        <v>159</v>
      </c>
      <c r="C245" s="121" t="s">
        <v>160</v>
      </c>
      <c r="D245" s="121" t="s">
        <v>161</v>
      </c>
    </row>
    <row r="246" spans="1:4" ht="15.75" customHeight="1">
      <c r="A246" s="125" t="s">
        <v>151</v>
      </c>
      <c r="B246" s="125"/>
      <c r="C246" s="125"/>
      <c r="D246" s="125"/>
    </row>
    <row r="247" spans="1:4" s="118" customFormat="1" ht="15.75" customHeight="1">
      <c r="A247" s="126" t="s">
        <v>621</v>
      </c>
      <c r="B247" s="126" t="s">
        <v>150</v>
      </c>
      <c r="C247" s="126" t="s">
        <v>849</v>
      </c>
      <c r="D247" s="126" t="s">
        <v>850</v>
      </c>
    </row>
    <row r="248" spans="1:4" ht="15.75" customHeight="1">
      <c r="A248" s="128">
        <f>+A245+1</f>
        <v>27</v>
      </c>
      <c r="B248" s="121" t="s">
        <v>162</v>
      </c>
      <c r="C248" s="121" t="s">
        <v>163</v>
      </c>
      <c r="D248" s="121" t="s">
        <v>164</v>
      </c>
    </row>
    <row r="249" spans="1:4" ht="15.75" customHeight="1">
      <c r="A249" s="128">
        <f t="shared" si="10"/>
        <v>28</v>
      </c>
      <c r="B249" s="121" t="s">
        <v>165</v>
      </c>
      <c r="C249" s="121" t="s">
        <v>166</v>
      </c>
      <c r="D249" s="121" t="s">
        <v>167</v>
      </c>
    </row>
    <row r="250" spans="1:4" ht="15.75" customHeight="1">
      <c r="A250" s="128">
        <f t="shared" si="10"/>
        <v>29</v>
      </c>
      <c r="B250" s="121" t="s">
        <v>168</v>
      </c>
      <c r="C250" s="121" t="s">
        <v>169</v>
      </c>
      <c r="D250" s="121" t="s">
        <v>170</v>
      </c>
    </row>
    <row r="251" spans="1:4" ht="15.75" customHeight="1">
      <c r="A251" s="128">
        <f t="shared" si="10"/>
        <v>30</v>
      </c>
      <c r="B251" s="121" t="s">
        <v>171</v>
      </c>
      <c r="C251" s="121" t="s">
        <v>172</v>
      </c>
      <c r="D251" s="121" t="s">
        <v>173</v>
      </c>
    </row>
    <row r="252" spans="1:4" ht="15.75" customHeight="1">
      <c r="A252" s="128">
        <f t="shared" si="10"/>
        <v>31</v>
      </c>
      <c r="B252" s="121" t="s">
        <v>174</v>
      </c>
      <c r="C252" s="121" t="s">
        <v>175</v>
      </c>
      <c r="D252" s="121" t="s">
        <v>176</v>
      </c>
    </row>
    <row r="253" spans="1:4" ht="15.75" customHeight="1">
      <c r="A253" s="128">
        <f t="shared" si="10"/>
        <v>32</v>
      </c>
      <c r="B253" s="121" t="s">
        <v>1061</v>
      </c>
      <c r="C253" s="121" t="s">
        <v>177</v>
      </c>
      <c r="D253" s="121" t="s">
        <v>178</v>
      </c>
    </row>
    <row r="254" spans="1:4" ht="15.75" customHeight="1">
      <c r="A254" s="128">
        <f t="shared" si="10"/>
        <v>33</v>
      </c>
      <c r="B254" s="121" t="s">
        <v>179</v>
      </c>
      <c r="C254" s="121" t="s">
        <v>180</v>
      </c>
      <c r="D254" s="121" t="s">
        <v>181</v>
      </c>
    </row>
    <row r="255" spans="1:4" ht="15.75" customHeight="1">
      <c r="A255" s="128">
        <f t="shared" si="10"/>
        <v>34</v>
      </c>
      <c r="B255" s="121" t="s">
        <v>1153</v>
      </c>
      <c r="C255" s="121" t="s">
        <v>182</v>
      </c>
      <c r="D255" s="121" t="s">
        <v>183</v>
      </c>
    </row>
    <row r="256" spans="1:4" ht="15.75" customHeight="1">
      <c r="A256" s="128">
        <f t="shared" si="10"/>
        <v>35</v>
      </c>
      <c r="B256" s="121" t="s">
        <v>184</v>
      </c>
      <c r="C256" s="121" t="s">
        <v>185</v>
      </c>
      <c r="D256" s="121" t="s">
        <v>186</v>
      </c>
    </row>
    <row r="257" spans="1:4" ht="15.75" customHeight="1">
      <c r="A257" s="128">
        <f t="shared" si="10"/>
        <v>36</v>
      </c>
      <c r="B257" s="121" t="s">
        <v>1149</v>
      </c>
      <c r="C257" s="121" t="s">
        <v>187</v>
      </c>
      <c r="D257" s="121" t="s">
        <v>188</v>
      </c>
    </row>
    <row r="258" spans="1:4" ht="15.75" customHeight="1">
      <c r="A258" s="128">
        <f t="shared" si="10"/>
        <v>37</v>
      </c>
      <c r="B258" s="121" t="s">
        <v>189</v>
      </c>
      <c r="C258" s="121" t="s">
        <v>190</v>
      </c>
      <c r="D258" s="121" t="s">
        <v>191</v>
      </c>
    </row>
    <row r="259" spans="1:4" ht="15.75" customHeight="1">
      <c r="A259" s="128">
        <f t="shared" si="10"/>
        <v>38</v>
      </c>
      <c r="B259" s="121" t="s">
        <v>192</v>
      </c>
      <c r="C259" s="121" t="s">
        <v>119</v>
      </c>
      <c r="D259" s="121" t="s">
        <v>120</v>
      </c>
    </row>
    <row r="260" spans="1:4" ht="15.75" customHeight="1">
      <c r="A260" s="128">
        <f t="shared" si="10"/>
        <v>39</v>
      </c>
      <c r="B260" s="121" t="s">
        <v>193</v>
      </c>
      <c r="C260" s="121" t="s">
        <v>194</v>
      </c>
      <c r="D260" s="121" t="s">
        <v>195</v>
      </c>
    </row>
    <row r="261" spans="1:4" ht="15.75" customHeight="1">
      <c r="A261" s="131" t="s">
        <v>196</v>
      </c>
      <c r="B261" s="132"/>
      <c r="C261" s="132"/>
      <c r="D261" s="133"/>
    </row>
    <row r="262" spans="1:4" ht="15.75" customHeight="1">
      <c r="A262" s="128">
        <v>1</v>
      </c>
      <c r="B262" s="121" t="s">
        <v>197</v>
      </c>
      <c r="C262" s="121" t="s">
        <v>198</v>
      </c>
      <c r="D262" s="121" t="s">
        <v>141</v>
      </c>
    </row>
    <row r="263" spans="1:4" ht="15.75" customHeight="1">
      <c r="A263" s="128">
        <f aca="true" t="shared" si="11" ref="A263:A271">+A262+1</f>
        <v>2</v>
      </c>
      <c r="B263" s="121" t="s">
        <v>199</v>
      </c>
      <c r="C263" s="121" t="s">
        <v>200</v>
      </c>
      <c r="D263" s="121" t="s">
        <v>201</v>
      </c>
    </row>
    <row r="264" spans="1:4" ht="15.75" customHeight="1">
      <c r="A264" s="128">
        <f t="shared" si="11"/>
        <v>3</v>
      </c>
      <c r="B264" s="121" t="s">
        <v>202</v>
      </c>
      <c r="C264" s="121" t="s">
        <v>203</v>
      </c>
      <c r="D264" s="121" t="s">
        <v>204</v>
      </c>
    </row>
    <row r="265" spans="1:4" ht="15.75" customHeight="1">
      <c r="A265" s="128">
        <f t="shared" si="11"/>
        <v>4</v>
      </c>
      <c r="B265" s="121" t="s">
        <v>205</v>
      </c>
      <c r="C265" s="121" t="s">
        <v>206</v>
      </c>
      <c r="D265" s="121" t="s">
        <v>207</v>
      </c>
    </row>
    <row r="266" spans="1:4" ht="15.75" customHeight="1">
      <c r="A266" s="128">
        <f t="shared" si="11"/>
        <v>5</v>
      </c>
      <c r="B266" s="121" t="s">
        <v>208</v>
      </c>
      <c r="C266" s="121" t="s">
        <v>209</v>
      </c>
      <c r="D266" s="121" t="s">
        <v>210</v>
      </c>
    </row>
    <row r="267" spans="1:4" ht="15.75" customHeight="1">
      <c r="A267" s="128">
        <f t="shared" si="11"/>
        <v>6</v>
      </c>
      <c r="B267" s="121" t="s">
        <v>211</v>
      </c>
      <c r="C267" s="121" t="s">
        <v>212</v>
      </c>
      <c r="D267" s="121" t="s">
        <v>213</v>
      </c>
    </row>
    <row r="268" spans="1:4" ht="15.75" customHeight="1">
      <c r="A268" s="128">
        <f t="shared" si="11"/>
        <v>7</v>
      </c>
      <c r="B268" s="121" t="s">
        <v>214</v>
      </c>
      <c r="C268" s="121" t="s">
        <v>215</v>
      </c>
      <c r="D268" s="121" t="s">
        <v>216</v>
      </c>
    </row>
    <row r="269" spans="1:4" ht="15.75" customHeight="1">
      <c r="A269" s="128">
        <f t="shared" si="11"/>
        <v>8</v>
      </c>
      <c r="B269" s="121" t="s">
        <v>217</v>
      </c>
      <c r="C269" s="121" t="s">
        <v>218</v>
      </c>
      <c r="D269" s="121" t="s">
        <v>219</v>
      </c>
    </row>
    <row r="270" spans="1:4" ht="15.75" customHeight="1">
      <c r="A270" s="128">
        <f t="shared" si="11"/>
        <v>9</v>
      </c>
      <c r="B270" s="121" t="s">
        <v>220</v>
      </c>
      <c r="C270" s="121" t="s">
        <v>221</v>
      </c>
      <c r="D270" s="121" t="s">
        <v>222</v>
      </c>
    </row>
    <row r="271" spans="1:4" ht="15.75" customHeight="1">
      <c r="A271" s="128">
        <f t="shared" si="11"/>
        <v>10</v>
      </c>
      <c r="B271" s="121" t="s">
        <v>223</v>
      </c>
      <c r="C271" s="121" t="s">
        <v>224</v>
      </c>
      <c r="D271" s="121" t="s">
        <v>225</v>
      </c>
    </row>
    <row r="272" spans="1:4" ht="15.75" customHeight="1">
      <c r="A272" s="131" t="s">
        <v>226</v>
      </c>
      <c r="B272" s="132"/>
      <c r="C272" s="132"/>
      <c r="D272" s="133"/>
    </row>
    <row r="273" spans="1:4" ht="15.75" customHeight="1">
      <c r="A273" s="128">
        <v>1</v>
      </c>
      <c r="B273" s="121" t="s">
        <v>227</v>
      </c>
      <c r="C273" s="121" t="s">
        <v>228</v>
      </c>
      <c r="D273" s="121" t="s">
        <v>229</v>
      </c>
    </row>
    <row r="274" spans="1:4" ht="15.75" customHeight="1">
      <c r="A274" s="128">
        <f aca="true" t="shared" si="12" ref="A274:A280">+A273+1</f>
        <v>2</v>
      </c>
      <c r="B274" s="121" t="s">
        <v>230</v>
      </c>
      <c r="C274" s="121" t="s">
        <v>231</v>
      </c>
      <c r="D274" s="121" t="s">
        <v>142</v>
      </c>
    </row>
    <row r="275" spans="1:4" ht="15.75" customHeight="1">
      <c r="A275" s="128">
        <f t="shared" si="12"/>
        <v>3</v>
      </c>
      <c r="B275" s="121" t="s">
        <v>232</v>
      </c>
      <c r="C275" s="121" t="s">
        <v>233</v>
      </c>
      <c r="D275" s="121" t="s">
        <v>234</v>
      </c>
    </row>
    <row r="276" spans="1:4" ht="15.75" customHeight="1">
      <c r="A276" s="128">
        <f t="shared" si="12"/>
        <v>4</v>
      </c>
      <c r="B276" s="121" t="s">
        <v>235</v>
      </c>
      <c r="C276" s="121" t="s">
        <v>236</v>
      </c>
      <c r="D276" s="121" t="s">
        <v>237</v>
      </c>
    </row>
    <row r="277" spans="1:4" ht="15.75" customHeight="1">
      <c r="A277" s="128">
        <f t="shared" si="12"/>
        <v>5</v>
      </c>
      <c r="B277" s="121" t="s">
        <v>238</v>
      </c>
      <c r="C277" s="121" t="s">
        <v>239</v>
      </c>
      <c r="D277" s="121" t="s">
        <v>240</v>
      </c>
    </row>
    <row r="278" spans="1:4" ht="15.75" customHeight="1">
      <c r="A278" s="128">
        <f t="shared" si="12"/>
        <v>6</v>
      </c>
      <c r="B278" s="121" t="s">
        <v>241</v>
      </c>
      <c r="C278" s="121" t="s">
        <v>242</v>
      </c>
      <c r="D278" s="121" t="s">
        <v>243</v>
      </c>
    </row>
    <row r="279" spans="1:4" ht="15.75" customHeight="1">
      <c r="A279" s="128">
        <f t="shared" si="12"/>
        <v>7</v>
      </c>
      <c r="B279" s="121" t="s">
        <v>244</v>
      </c>
      <c r="C279" s="121" t="s">
        <v>245</v>
      </c>
      <c r="D279" s="121" t="s">
        <v>143</v>
      </c>
    </row>
    <row r="280" spans="1:4" ht="15.75" customHeight="1">
      <c r="A280" s="128">
        <f t="shared" si="12"/>
        <v>8</v>
      </c>
      <c r="B280" s="121" t="s">
        <v>1063</v>
      </c>
      <c r="C280" s="121" t="s">
        <v>246</v>
      </c>
      <c r="D280" s="121" t="s">
        <v>144</v>
      </c>
    </row>
    <row r="281" spans="1:4" ht="15.75" customHeight="1">
      <c r="A281" s="125" t="s">
        <v>151</v>
      </c>
      <c r="B281" s="125"/>
      <c r="C281" s="125"/>
      <c r="D281" s="125"/>
    </row>
    <row r="282" spans="1:4" s="118" customFormat="1" ht="15.75" customHeight="1">
      <c r="A282" s="126" t="s">
        <v>621</v>
      </c>
      <c r="B282" s="126" t="s">
        <v>150</v>
      </c>
      <c r="C282" s="126" t="s">
        <v>849</v>
      </c>
      <c r="D282" s="126" t="s">
        <v>850</v>
      </c>
    </row>
    <row r="283" spans="1:4" s="118" customFormat="1" ht="15.75" customHeight="1">
      <c r="A283" s="131" t="s">
        <v>247</v>
      </c>
      <c r="B283" s="132"/>
      <c r="C283" s="132"/>
      <c r="D283" s="133"/>
    </row>
    <row r="284" spans="1:4" s="120" customFormat="1" ht="15.75" customHeight="1">
      <c r="A284" s="128">
        <v>1</v>
      </c>
      <c r="B284" s="121" t="s">
        <v>248</v>
      </c>
      <c r="C284" s="121" t="s">
        <v>249</v>
      </c>
      <c r="D284" s="121"/>
    </row>
    <row r="285" spans="1:4" s="120" customFormat="1" ht="15.75" customHeight="1">
      <c r="A285" s="128">
        <f aca="true" t="shared" si="13" ref="A285:A298">+A284+1</f>
        <v>2</v>
      </c>
      <c r="B285" s="121" t="s">
        <v>250</v>
      </c>
      <c r="C285" s="121" t="s">
        <v>251</v>
      </c>
      <c r="D285" s="121" t="s">
        <v>252</v>
      </c>
    </row>
    <row r="286" spans="1:4" s="120" customFormat="1" ht="15.75" customHeight="1">
      <c r="A286" s="128">
        <f t="shared" si="13"/>
        <v>3</v>
      </c>
      <c r="B286" s="121" t="s">
        <v>253</v>
      </c>
      <c r="C286" s="121" t="s">
        <v>254</v>
      </c>
      <c r="D286" s="121" t="s">
        <v>255</v>
      </c>
    </row>
    <row r="287" spans="1:4" s="120" customFormat="1" ht="15.75" customHeight="1">
      <c r="A287" s="128">
        <f t="shared" si="13"/>
        <v>4</v>
      </c>
      <c r="B287" s="121" t="s">
        <v>256</v>
      </c>
      <c r="C287" s="121" t="s">
        <v>257</v>
      </c>
      <c r="D287" s="121" t="s">
        <v>258</v>
      </c>
    </row>
    <row r="288" spans="1:4" s="120" customFormat="1" ht="15.75" customHeight="1">
      <c r="A288" s="128">
        <f t="shared" si="13"/>
        <v>5</v>
      </c>
      <c r="B288" s="121" t="s">
        <v>259</v>
      </c>
      <c r="C288" s="121" t="s">
        <v>260</v>
      </c>
      <c r="D288" s="121" t="s">
        <v>261</v>
      </c>
    </row>
    <row r="289" spans="1:4" s="120" customFormat="1" ht="15.75" customHeight="1">
      <c r="A289" s="128">
        <f t="shared" si="13"/>
        <v>6</v>
      </c>
      <c r="B289" s="121" t="s">
        <v>262</v>
      </c>
      <c r="C289" s="121" t="s">
        <v>263</v>
      </c>
      <c r="D289" s="121" t="s">
        <v>264</v>
      </c>
    </row>
    <row r="290" spans="1:4" s="120" customFormat="1" ht="15.75" customHeight="1">
      <c r="A290" s="128">
        <f t="shared" si="13"/>
        <v>7</v>
      </c>
      <c r="B290" s="121" t="s">
        <v>265</v>
      </c>
      <c r="C290" s="121" t="s">
        <v>266</v>
      </c>
      <c r="D290" s="121" t="s">
        <v>267</v>
      </c>
    </row>
    <row r="291" spans="1:4" s="120" customFormat="1" ht="15.75" customHeight="1">
      <c r="A291" s="128">
        <f t="shared" si="13"/>
        <v>8</v>
      </c>
      <c r="B291" s="121" t="s">
        <v>268</v>
      </c>
      <c r="C291" s="121" t="s">
        <v>269</v>
      </c>
      <c r="D291" s="121" t="s">
        <v>270</v>
      </c>
    </row>
    <row r="292" spans="1:4" s="120" customFormat="1" ht="15.75" customHeight="1">
      <c r="A292" s="128">
        <f t="shared" si="13"/>
        <v>9</v>
      </c>
      <c r="B292" s="121" t="s">
        <v>271</v>
      </c>
      <c r="C292" s="121" t="s">
        <v>272</v>
      </c>
      <c r="D292" s="121" t="s">
        <v>273</v>
      </c>
    </row>
    <row r="293" spans="1:4" s="120" customFormat="1" ht="15.75" customHeight="1">
      <c r="A293" s="128">
        <f t="shared" si="13"/>
        <v>10</v>
      </c>
      <c r="B293" s="121" t="s">
        <v>274</v>
      </c>
      <c r="C293" s="121" t="s">
        <v>275</v>
      </c>
      <c r="D293" s="121" t="s">
        <v>276</v>
      </c>
    </row>
    <row r="294" spans="1:4" s="120" customFormat="1" ht="15.75" customHeight="1">
      <c r="A294" s="128">
        <f t="shared" si="13"/>
        <v>11</v>
      </c>
      <c r="B294" s="121" t="s">
        <v>277</v>
      </c>
      <c r="C294" s="121" t="s">
        <v>278</v>
      </c>
      <c r="D294" s="121" t="s">
        <v>279</v>
      </c>
    </row>
    <row r="295" spans="1:4" s="120" customFormat="1" ht="15.75" customHeight="1">
      <c r="A295" s="128">
        <f t="shared" si="13"/>
        <v>12</v>
      </c>
      <c r="B295" s="121" t="s">
        <v>280</v>
      </c>
      <c r="C295" s="121" t="s">
        <v>281</v>
      </c>
      <c r="D295" s="121" t="s">
        <v>282</v>
      </c>
    </row>
    <row r="296" spans="1:4" s="120" customFormat="1" ht="15.75" customHeight="1">
      <c r="A296" s="128">
        <f t="shared" si="13"/>
        <v>13</v>
      </c>
      <c r="B296" s="121" t="s">
        <v>283</v>
      </c>
      <c r="C296" s="121" t="s">
        <v>284</v>
      </c>
      <c r="D296" s="121" t="s">
        <v>285</v>
      </c>
    </row>
    <row r="297" spans="1:4" s="120" customFormat="1" ht="15.75" customHeight="1">
      <c r="A297" s="128">
        <f t="shared" si="13"/>
        <v>14</v>
      </c>
      <c r="B297" s="121" t="s">
        <v>286</v>
      </c>
      <c r="C297" s="121" t="s">
        <v>1509</v>
      </c>
      <c r="D297" s="121" t="s">
        <v>1509</v>
      </c>
    </row>
    <row r="298" spans="1:4" s="120" customFormat="1" ht="15.75" customHeight="1">
      <c r="A298" s="128">
        <f t="shared" si="13"/>
        <v>15</v>
      </c>
      <c r="B298" s="121" t="s">
        <v>1169</v>
      </c>
      <c r="C298" s="121" t="s">
        <v>287</v>
      </c>
      <c r="D298" s="121" t="s">
        <v>288</v>
      </c>
    </row>
    <row r="299" spans="1:4" s="118" customFormat="1" ht="15.75" customHeight="1">
      <c r="A299" s="131" t="s">
        <v>289</v>
      </c>
      <c r="B299" s="132"/>
      <c r="C299" s="132"/>
      <c r="D299" s="133"/>
    </row>
    <row r="300" spans="1:4" s="120" customFormat="1" ht="15.75" customHeight="1">
      <c r="A300" s="128">
        <v>1</v>
      </c>
      <c r="B300" s="121" t="s">
        <v>290</v>
      </c>
      <c r="C300" s="121" t="s">
        <v>291</v>
      </c>
      <c r="D300" s="121" t="s">
        <v>1034</v>
      </c>
    </row>
    <row r="301" spans="1:4" s="120" customFormat="1" ht="15.75" customHeight="1">
      <c r="A301" s="128">
        <f aca="true" t="shared" si="14" ref="A301:A310">+A300+1</f>
        <v>2</v>
      </c>
      <c r="B301" s="121" t="s">
        <v>292</v>
      </c>
      <c r="C301" s="121" t="s">
        <v>314</v>
      </c>
      <c r="D301" s="121" t="s">
        <v>315</v>
      </c>
    </row>
    <row r="302" spans="1:4" s="120" customFormat="1" ht="15.75" customHeight="1">
      <c r="A302" s="128">
        <f t="shared" si="14"/>
        <v>3</v>
      </c>
      <c r="B302" s="121" t="s">
        <v>293</v>
      </c>
      <c r="C302" s="121" t="s">
        <v>294</v>
      </c>
      <c r="D302" s="121" t="s">
        <v>295</v>
      </c>
    </row>
    <row r="303" spans="1:4" s="120" customFormat="1" ht="15.75" customHeight="1">
      <c r="A303" s="128">
        <f t="shared" si="14"/>
        <v>4</v>
      </c>
      <c r="B303" s="121" t="s">
        <v>296</v>
      </c>
      <c r="C303" s="121" t="s">
        <v>297</v>
      </c>
      <c r="D303" s="121" t="s">
        <v>298</v>
      </c>
    </row>
    <row r="304" spans="1:4" s="120" customFormat="1" ht="15.75" customHeight="1">
      <c r="A304" s="128">
        <f t="shared" si="14"/>
        <v>5</v>
      </c>
      <c r="B304" s="124" t="s">
        <v>299</v>
      </c>
      <c r="C304" s="121" t="s">
        <v>1509</v>
      </c>
      <c r="D304" s="124" t="s">
        <v>1509</v>
      </c>
    </row>
    <row r="305" spans="1:4" s="120" customFormat="1" ht="15.75" customHeight="1">
      <c r="A305" s="128">
        <f t="shared" si="14"/>
        <v>6</v>
      </c>
      <c r="B305" s="124" t="s">
        <v>300</v>
      </c>
      <c r="C305" s="121" t="s">
        <v>301</v>
      </c>
      <c r="D305" s="124" t="s">
        <v>302</v>
      </c>
    </row>
    <row r="306" spans="1:4" s="120" customFormat="1" ht="15.75" customHeight="1">
      <c r="A306" s="128">
        <f t="shared" si="14"/>
        <v>7</v>
      </c>
      <c r="B306" s="124" t="s">
        <v>303</v>
      </c>
      <c r="C306" s="121" t="s">
        <v>304</v>
      </c>
      <c r="D306" s="124" t="s">
        <v>1509</v>
      </c>
    </row>
    <row r="307" spans="1:4" s="120" customFormat="1" ht="15.75" customHeight="1">
      <c r="A307" s="128">
        <f t="shared" si="14"/>
        <v>8</v>
      </c>
      <c r="B307" s="124" t="s">
        <v>305</v>
      </c>
      <c r="C307" s="121" t="s">
        <v>306</v>
      </c>
      <c r="D307" s="124" t="s">
        <v>307</v>
      </c>
    </row>
    <row r="308" spans="1:4" s="120" customFormat="1" ht="15.75" customHeight="1">
      <c r="A308" s="128">
        <f t="shared" si="14"/>
        <v>9</v>
      </c>
      <c r="B308" s="124" t="s">
        <v>308</v>
      </c>
      <c r="C308" s="121" t="s">
        <v>309</v>
      </c>
      <c r="D308" s="124" t="s">
        <v>310</v>
      </c>
    </row>
    <row r="309" spans="1:4" s="120" customFormat="1" ht="15.75" customHeight="1">
      <c r="A309" s="128">
        <f>+A308+1</f>
        <v>10</v>
      </c>
      <c r="B309" s="124" t="s">
        <v>1064</v>
      </c>
      <c r="C309" s="121" t="s">
        <v>311</v>
      </c>
      <c r="D309" s="124" t="s">
        <v>312</v>
      </c>
    </row>
    <row r="310" spans="1:4" s="120" customFormat="1" ht="15.75" customHeight="1">
      <c r="A310" s="128">
        <f t="shared" si="14"/>
        <v>11</v>
      </c>
      <c r="B310" s="124" t="s">
        <v>313</v>
      </c>
      <c r="C310" s="121" t="s">
        <v>314</v>
      </c>
      <c r="D310" s="124" t="s">
        <v>315</v>
      </c>
    </row>
    <row r="311" spans="1:4" s="118" customFormat="1" ht="15.75" customHeight="1">
      <c r="A311" s="131" t="s">
        <v>316</v>
      </c>
      <c r="B311" s="132"/>
      <c r="C311" s="132"/>
      <c r="D311" s="133"/>
    </row>
    <row r="312" spans="1:4" s="118" customFormat="1" ht="15.75" customHeight="1">
      <c r="A312" s="128">
        <v>1</v>
      </c>
      <c r="B312" s="121" t="s">
        <v>317</v>
      </c>
      <c r="C312" s="121" t="s">
        <v>318</v>
      </c>
      <c r="D312" s="121" t="s">
        <v>319</v>
      </c>
    </row>
    <row r="313" spans="1:4" s="120" customFormat="1" ht="15.75" customHeight="1">
      <c r="A313" s="128">
        <f aca="true" t="shared" si="15" ref="A313:A320">+A312+1</f>
        <v>2</v>
      </c>
      <c r="B313" s="121" t="s">
        <v>320</v>
      </c>
      <c r="C313" s="121" t="s">
        <v>321</v>
      </c>
      <c r="D313" s="121" t="s">
        <v>322</v>
      </c>
    </row>
    <row r="314" spans="1:4" s="120" customFormat="1" ht="15.75" customHeight="1">
      <c r="A314" s="128">
        <f t="shared" si="15"/>
        <v>3</v>
      </c>
      <c r="B314" s="121" t="s">
        <v>323</v>
      </c>
      <c r="C314" s="121" t="s">
        <v>324</v>
      </c>
      <c r="D314" s="121" t="s">
        <v>325</v>
      </c>
    </row>
    <row r="315" spans="1:4" s="120" customFormat="1" ht="15.75" customHeight="1">
      <c r="A315" s="128">
        <f t="shared" si="15"/>
        <v>4</v>
      </c>
      <c r="B315" s="121" t="s">
        <v>326</v>
      </c>
      <c r="C315" s="121" t="s">
        <v>327</v>
      </c>
      <c r="D315" s="121" t="s">
        <v>328</v>
      </c>
    </row>
    <row r="316" spans="1:4" ht="15.75" customHeight="1">
      <c r="A316" s="125" t="s">
        <v>151</v>
      </c>
      <c r="B316" s="125"/>
      <c r="C316" s="125"/>
      <c r="D316" s="125"/>
    </row>
    <row r="317" spans="1:4" s="118" customFormat="1" ht="15.75" customHeight="1">
      <c r="A317" s="126" t="s">
        <v>621</v>
      </c>
      <c r="B317" s="126" t="s">
        <v>150</v>
      </c>
      <c r="C317" s="126" t="s">
        <v>849</v>
      </c>
      <c r="D317" s="126" t="s">
        <v>850</v>
      </c>
    </row>
    <row r="318" spans="1:4" s="120" customFormat="1" ht="15.75" customHeight="1">
      <c r="A318" s="128">
        <f>+A315+1</f>
        <v>5</v>
      </c>
      <c r="B318" s="121" t="s">
        <v>329</v>
      </c>
      <c r="C318" s="121" t="s">
        <v>330</v>
      </c>
      <c r="D318" s="121" t="s">
        <v>331</v>
      </c>
    </row>
    <row r="319" spans="1:4" s="120" customFormat="1" ht="15.75" customHeight="1">
      <c r="A319" s="128">
        <f t="shared" si="15"/>
        <v>6</v>
      </c>
      <c r="B319" s="121" t="s">
        <v>332</v>
      </c>
      <c r="C319" s="121" t="s">
        <v>333</v>
      </c>
      <c r="D319" s="121" t="s">
        <v>334</v>
      </c>
    </row>
    <row r="320" spans="1:4" s="120" customFormat="1" ht="15.75" customHeight="1">
      <c r="A320" s="128">
        <f t="shared" si="15"/>
        <v>7</v>
      </c>
      <c r="B320" s="121" t="s">
        <v>1066</v>
      </c>
      <c r="C320" s="121" t="s">
        <v>335</v>
      </c>
      <c r="D320" s="121" t="s">
        <v>336</v>
      </c>
    </row>
    <row r="321" spans="1:4" ht="15.75" customHeight="1">
      <c r="A321" s="131" t="s">
        <v>337</v>
      </c>
      <c r="B321" s="132"/>
      <c r="C321" s="132"/>
      <c r="D321" s="133"/>
    </row>
    <row r="322" spans="1:4" ht="15.75" customHeight="1">
      <c r="A322" s="128">
        <v>1</v>
      </c>
      <c r="B322" s="121" t="s">
        <v>338</v>
      </c>
      <c r="C322" s="121" t="s">
        <v>339</v>
      </c>
      <c r="D322" s="121" t="s">
        <v>145</v>
      </c>
    </row>
    <row r="323" spans="1:4" ht="15.75" customHeight="1">
      <c r="A323" s="128">
        <f aca="true" t="shared" si="16" ref="A323:A333">+A322+1</f>
        <v>2</v>
      </c>
      <c r="B323" s="121" t="s">
        <v>340</v>
      </c>
      <c r="C323" s="121" t="s">
        <v>341</v>
      </c>
      <c r="D323" s="121" t="s">
        <v>342</v>
      </c>
    </row>
    <row r="324" spans="1:4" ht="15.75" customHeight="1">
      <c r="A324" s="128">
        <f t="shared" si="16"/>
        <v>3</v>
      </c>
      <c r="B324" s="121" t="s">
        <v>343</v>
      </c>
      <c r="C324" s="121" t="s">
        <v>344</v>
      </c>
      <c r="D324" s="121" t="s">
        <v>345</v>
      </c>
    </row>
    <row r="325" spans="1:4" ht="15.75" customHeight="1">
      <c r="A325" s="128">
        <f t="shared" si="16"/>
        <v>4</v>
      </c>
      <c r="B325" s="121" t="s">
        <v>346</v>
      </c>
      <c r="C325" s="121" t="s">
        <v>347</v>
      </c>
      <c r="D325" s="121" t="s">
        <v>146</v>
      </c>
    </row>
    <row r="326" spans="1:4" ht="15.75" customHeight="1">
      <c r="A326" s="128">
        <f t="shared" si="16"/>
        <v>5</v>
      </c>
      <c r="B326" s="121" t="s">
        <v>348</v>
      </c>
      <c r="C326" s="121" t="s">
        <v>349</v>
      </c>
      <c r="D326" s="121" t="s">
        <v>350</v>
      </c>
    </row>
    <row r="327" spans="1:4" ht="15.75" customHeight="1">
      <c r="A327" s="128">
        <f t="shared" si="16"/>
        <v>6</v>
      </c>
      <c r="B327" s="121" t="s">
        <v>351</v>
      </c>
      <c r="C327" s="121" t="s">
        <v>352</v>
      </c>
      <c r="D327" s="121" t="s">
        <v>353</v>
      </c>
    </row>
    <row r="328" spans="1:4" ht="15.75" customHeight="1">
      <c r="A328" s="128">
        <f t="shared" si="16"/>
        <v>7</v>
      </c>
      <c r="B328" s="121" t="s">
        <v>354</v>
      </c>
      <c r="C328" s="121" t="s">
        <v>355</v>
      </c>
      <c r="D328" s="121" t="s">
        <v>356</v>
      </c>
    </row>
    <row r="329" spans="1:4" ht="15.75" customHeight="1">
      <c r="A329" s="128">
        <f t="shared" si="16"/>
        <v>8</v>
      </c>
      <c r="B329" s="121" t="s">
        <v>357</v>
      </c>
      <c r="C329" s="121" t="s">
        <v>358</v>
      </c>
      <c r="D329" s="121" t="s">
        <v>359</v>
      </c>
    </row>
    <row r="330" spans="1:4" ht="15.75" customHeight="1">
      <c r="A330" s="128">
        <f t="shared" si="16"/>
        <v>9</v>
      </c>
      <c r="B330" s="121" t="s">
        <v>360</v>
      </c>
      <c r="C330" s="121" t="s">
        <v>361</v>
      </c>
      <c r="D330" s="121" t="s">
        <v>147</v>
      </c>
    </row>
    <row r="331" spans="1:4" ht="15.75" customHeight="1">
      <c r="A331" s="128">
        <f t="shared" si="16"/>
        <v>10</v>
      </c>
      <c r="B331" s="121" t="s">
        <v>362</v>
      </c>
      <c r="C331" s="121" t="s">
        <v>363</v>
      </c>
      <c r="D331" s="121" t="s">
        <v>364</v>
      </c>
    </row>
    <row r="332" spans="1:4" ht="15.75" customHeight="1">
      <c r="A332" s="128">
        <f t="shared" si="16"/>
        <v>11</v>
      </c>
      <c r="B332" s="121" t="s">
        <v>1067</v>
      </c>
      <c r="C332" s="121" t="s">
        <v>365</v>
      </c>
      <c r="D332" s="121" t="s">
        <v>366</v>
      </c>
    </row>
    <row r="333" spans="1:4" ht="15.75" customHeight="1">
      <c r="A333" s="128">
        <f t="shared" si="16"/>
        <v>12</v>
      </c>
      <c r="B333" s="121" t="s">
        <v>367</v>
      </c>
      <c r="C333" s="121" t="s">
        <v>368</v>
      </c>
      <c r="D333" s="121" t="s">
        <v>369</v>
      </c>
    </row>
    <row r="334" spans="1:4" ht="15.75" customHeight="1">
      <c r="A334" s="131" t="s">
        <v>370</v>
      </c>
      <c r="B334" s="132"/>
      <c r="C334" s="132"/>
      <c r="D334" s="133"/>
    </row>
    <row r="335" spans="1:4" ht="15.75" customHeight="1">
      <c r="A335" s="128">
        <v>1</v>
      </c>
      <c r="B335" s="121" t="s">
        <v>371</v>
      </c>
      <c r="C335" s="121" t="s">
        <v>372</v>
      </c>
      <c r="D335" s="121" t="s">
        <v>373</v>
      </c>
    </row>
    <row r="336" spans="1:4" ht="15.75" customHeight="1">
      <c r="A336" s="128">
        <f aca="true" t="shared" si="17" ref="A336:A347">+A335+1</f>
        <v>2</v>
      </c>
      <c r="B336" s="121" t="s">
        <v>374</v>
      </c>
      <c r="C336" s="121" t="s">
        <v>375</v>
      </c>
      <c r="D336" s="121" t="s">
        <v>376</v>
      </c>
    </row>
    <row r="337" spans="1:4" ht="15.75" customHeight="1">
      <c r="A337" s="128">
        <f t="shared" si="17"/>
        <v>3</v>
      </c>
      <c r="B337" s="121" t="s">
        <v>377</v>
      </c>
      <c r="C337" s="121" t="s">
        <v>378</v>
      </c>
      <c r="D337" s="121" t="s">
        <v>379</v>
      </c>
    </row>
    <row r="338" spans="1:4" ht="15.75" customHeight="1">
      <c r="A338" s="128">
        <f t="shared" si="17"/>
        <v>4</v>
      </c>
      <c r="B338" s="121" t="s">
        <v>380</v>
      </c>
      <c r="C338" s="121" t="s">
        <v>381</v>
      </c>
      <c r="D338" s="121" t="s">
        <v>382</v>
      </c>
    </row>
    <row r="339" spans="1:4" ht="15.75" customHeight="1">
      <c r="A339" s="128">
        <f t="shared" si="17"/>
        <v>5</v>
      </c>
      <c r="B339" s="121" t="s">
        <v>383</v>
      </c>
      <c r="C339" s="121" t="s">
        <v>384</v>
      </c>
      <c r="D339" s="121" t="s">
        <v>385</v>
      </c>
    </row>
    <row r="340" spans="1:4" ht="15.75" customHeight="1">
      <c r="A340" s="128">
        <f t="shared" si="17"/>
        <v>6</v>
      </c>
      <c r="B340" s="121" t="s">
        <v>386</v>
      </c>
      <c r="C340" s="121" t="s">
        <v>387</v>
      </c>
      <c r="D340" s="121" t="s">
        <v>1035</v>
      </c>
    </row>
    <row r="341" spans="1:4" ht="15.75" customHeight="1">
      <c r="A341" s="128">
        <f t="shared" si="17"/>
        <v>7</v>
      </c>
      <c r="B341" s="121" t="s">
        <v>388</v>
      </c>
      <c r="C341" s="121" t="s">
        <v>389</v>
      </c>
      <c r="D341" s="121" t="s">
        <v>390</v>
      </c>
    </row>
    <row r="342" spans="1:4" ht="15.75" customHeight="1">
      <c r="A342" s="128">
        <f t="shared" si="17"/>
        <v>8</v>
      </c>
      <c r="B342" s="121" t="s">
        <v>391</v>
      </c>
      <c r="C342" s="121" t="s">
        <v>392</v>
      </c>
      <c r="D342" s="121" t="s">
        <v>393</v>
      </c>
    </row>
    <row r="343" spans="1:4" ht="15.75" customHeight="1">
      <c r="A343" s="128">
        <f t="shared" si="17"/>
        <v>9</v>
      </c>
      <c r="B343" s="121" t="s">
        <v>394</v>
      </c>
      <c r="C343" s="121" t="s">
        <v>395</v>
      </c>
      <c r="D343" s="121" t="s">
        <v>396</v>
      </c>
    </row>
    <row r="344" spans="1:4" ht="15.75" customHeight="1">
      <c r="A344" s="128">
        <f>+A343+1</f>
        <v>10</v>
      </c>
      <c r="B344" s="121" t="s">
        <v>397</v>
      </c>
      <c r="C344" s="121" t="s">
        <v>398</v>
      </c>
      <c r="D344" s="121" t="s">
        <v>399</v>
      </c>
    </row>
    <row r="345" spans="1:4" ht="15.75" customHeight="1">
      <c r="A345" s="128">
        <f t="shared" si="17"/>
        <v>11</v>
      </c>
      <c r="B345" s="121" t="s">
        <v>400</v>
      </c>
      <c r="C345" s="121" t="s">
        <v>401</v>
      </c>
      <c r="D345" s="121" t="s">
        <v>402</v>
      </c>
    </row>
    <row r="346" spans="1:4" ht="15.75" customHeight="1">
      <c r="A346" s="128">
        <f t="shared" si="17"/>
        <v>12</v>
      </c>
      <c r="B346" s="121" t="s">
        <v>1069</v>
      </c>
      <c r="C346" s="121" t="s">
        <v>403</v>
      </c>
      <c r="D346" s="121" t="s">
        <v>404</v>
      </c>
    </row>
    <row r="347" spans="1:4" ht="15.75" customHeight="1">
      <c r="A347" s="128">
        <f t="shared" si="17"/>
        <v>13</v>
      </c>
      <c r="B347" s="121" t="s">
        <v>405</v>
      </c>
      <c r="C347" s="121" t="s">
        <v>406</v>
      </c>
      <c r="D347" s="121" t="s">
        <v>407</v>
      </c>
    </row>
    <row r="348" spans="1:4" ht="15.75" customHeight="1">
      <c r="A348" s="131" t="s">
        <v>408</v>
      </c>
      <c r="B348" s="132"/>
      <c r="C348" s="132"/>
      <c r="D348" s="133"/>
    </row>
    <row r="349" spans="1:4" ht="15.75" customHeight="1">
      <c r="A349" s="128">
        <v>1</v>
      </c>
      <c r="B349" s="121" t="s">
        <v>409</v>
      </c>
      <c r="C349" s="121" t="s">
        <v>410</v>
      </c>
      <c r="D349" s="121" t="s">
        <v>411</v>
      </c>
    </row>
    <row r="350" spans="1:4" ht="15.75" customHeight="1">
      <c r="A350" s="128">
        <f>+A349+1</f>
        <v>2</v>
      </c>
      <c r="B350" s="121" t="s">
        <v>412</v>
      </c>
      <c r="C350" s="121" t="s">
        <v>413</v>
      </c>
      <c r="D350" s="121" t="s">
        <v>414</v>
      </c>
    </row>
    <row r="351" spans="1:4" ht="15.75" customHeight="1">
      <c r="A351" s="125" t="s">
        <v>151</v>
      </c>
      <c r="B351" s="125"/>
      <c r="C351" s="125"/>
      <c r="D351" s="125"/>
    </row>
    <row r="352" spans="1:4" s="118" customFormat="1" ht="15.75" customHeight="1">
      <c r="A352" s="126" t="s">
        <v>621</v>
      </c>
      <c r="B352" s="126" t="s">
        <v>150</v>
      </c>
      <c r="C352" s="126" t="s">
        <v>849</v>
      </c>
      <c r="D352" s="126" t="s">
        <v>850</v>
      </c>
    </row>
    <row r="353" spans="1:4" ht="15.75" customHeight="1">
      <c r="A353" s="128">
        <f>+A350+1</f>
        <v>3</v>
      </c>
      <c r="B353" s="121" t="s">
        <v>415</v>
      </c>
      <c r="C353" s="121" t="s">
        <v>416</v>
      </c>
      <c r="D353" s="121" t="s">
        <v>417</v>
      </c>
    </row>
    <row r="354" spans="1:4" ht="15.75" customHeight="1">
      <c r="A354" s="128">
        <f>+A353+1</f>
        <v>4</v>
      </c>
      <c r="B354" s="121" t="s">
        <v>418</v>
      </c>
      <c r="C354" s="121" t="s">
        <v>419</v>
      </c>
      <c r="D354" s="121" t="s">
        <v>420</v>
      </c>
    </row>
    <row r="355" spans="1:4" ht="15.75" customHeight="1">
      <c r="A355" s="128">
        <f>+A354+1</f>
        <v>5</v>
      </c>
      <c r="B355" s="121" t="s">
        <v>1185</v>
      </c>
      <c r="C355" s="121" t="s">
        <v>421</v>
      </c>
      <c r="D355" s="121" t="s">
        <v>422</v>
      </c>
    </row>
    <row r="356" spans="1:4" ht="15.75" customHeight="1">
      <c r="A356" s="128">
        <f>+A355+1</f>
        <v>6</v>
      </c>
      <c r="B356" s="121" t="s">
        <v>423</v>
      </c>
      <c r="C356" s="121" t="s">
        <v>424</v>
      </c>
      <c r="D356" s="121" t="s">
        <v>425</v>
      </c>
    </row>
    <row r="357" spans="1:4" ht="15.75" customHeight="1">
      <c r="A357" s="131" t="s">
        <v>426</v>
      </c>
      <c r="B357" s="132"/>
      <c r="C357" s="132"/>
      <c r="D357" s="133"/>
    </row>
    <row r="358" spans="1:4" ht="15.75" customHeight="1">
      <c r="A358" s="128">
        <v>1</v>
      </c>
      <c r="B358" s="121" t="s">
        <v>427</v>
      </c>
      <c r="C358" s="121" t="s">
        <v>428</v>
      </c>
      <c r="D358" s="121" t="s">
        <v>429</v>
      </c>
    </row>
    <row r="359" spans="1:4" ht="15.75" customHeight="1">
      <c r="A359" s="128">
        <f aca="true" t="shared" si="18" ref="A359:A366">+A358+1</f>
        <v>2</v>
      </c>
      <c r="B359" s="121" t="s">
        <v>430</v>
      </c>
      <c r="C359" s="121" t="s">
        <v>431</v>
      </c>
      <c r="D359" s="121" t="s">
        <v>432</v>
      </c>
    </row>
    <row r="360" spans="1:4" ht="15.75" customHeight="1">
      <c r="A360" s="128">
        <f t="shared" si="18"/>
        <v>3</v>
      </c>
      <c r="B360" s="121" t="s">
        <v>433</v>
      </c>
      <c r="C360" s="121" t="s">
        <v>434</v>
      </c>
      <c r="D360" s="121" t="s">
        <v>435</v>
      </c>
    </row>
    <row r="361" spans="1:4" ht="15.75" customHeight="1">
      <c r="A361" s="128">
        <f t="shared" si="18"/>
        <v>4</v>
      </c>
      <c r="B361" s="121" t="s">
        <v>436</v>
      </c>
      <c r="C361" s="121" t="s">
        <v>437</v>
      </c>
      <c r="D361" s="121" t="s">
        <v>438</v>
      </c>
    </row>
    <row r="362" spans="1:4" ht="15.75" customHeight="1">
      <c r="A362" s="128">
        <f t="shared" si="18"/>
        <v>5</v>
      </c>
      <c r="B362" s="121" t="s">
        <v>439</v>
      </c>
      <c r="C362" s="121" t="s">
        <v>440</v>
      </c>
      <c r="D362" s="121" t="s">
        <v>441</v>
      </c>
    </row>
    <row r="363" spans="1:4" ht="15.75" customHeight="1">
      <c r="A363" s="128">
        <f t="shared" si="18"/>
        <v>6</v>
      </c>
      <c r="B363" s="121" t="s">
        <v>442</v>
      </c>
      <c r="C363" s="121" t="s">
        <v>443</v>
      </c>
      <c r="D363" s="121" t="s">
        <v>444</v>
      </c>
    </row>
    <row r="364" spans="1:4" ht="15.75" customHeight="1">
      <c r="A364" s="128">
        <f t="shared" si="18"/>
        <v>7</v>
      </c>
      <c r="B364" s="121" t="s">
        <v>445</v>
      </c>
      <c r="C364" s="121" t="s">
        <v>446</v>
      </c>
      <c r="D364" s="121" t="s">
        <v>447</v>
      </c>
    </row>
    <row r="365" spans="1:4" ht="15.75" customHeight="1">
      <c r="A365" s="128">
        <f t="shared" si="18"/>
        <v>8</v>
      </c>
      <c r="B365" s="121" t="s">
        <v>448</v>
      </c>
      <c r="C365" s="121" t="s">
        <v>449</v>
      </c>
      <c r="D365" s="121" t="s">
        <v>450</v>
      </c>
    </row>
    <row r="366" spans="1:4" ht="15.75" customHeight="1">
      <c r="A366" s="128">
        <f t="shared" si="18"/>
        <v>9</v>
      </c>
      <c r="B366" s="121" t="s">
        <v>1071</v>
      </c>
      <c r="C366" s="121" t="s">
        <v>451</v>
      </c>
      <c r="D366" s="121" t="s">
        <v>452</v>
      </c>
    </row>
    <row r="367" spans="1:4" ht="15.75" customHeight="1">
      <c r="A367" s="131" t="s">
        <v>453</v>
      </c>
      <c r="B367" s="132"/>
      <c r="C367" s="132"/>
      <c r="D367" s="133"/>
    </row>
    <row r="368" spans="1:4" ht="15.75" customHeight="1">
      <c r="A368" s="128">
        <v>1</v>
      </c>
      <c r="B368" s="121" t="s">
        <v>454</v>
      </c>
      <c r="C368" s="121" t="s">
        <v>455</v>
      </c>
      <c r="D368" s="121" t="s">
        <v>1036</v>
      </c>
    </row>
    <row r="369" spans="1:4" ht="15.75" customHeight="1">
      <c r="A369" s="128">
        <f aca="true" t="shared" si="19" ref="A369:A394">+A368+1</f>
        <v>2</v>
      </c>
      <c r="B369" s="121" t="s">
        <v>456</v>
      </c>
      <c r="C369" s="121" t="s">
        <v>457</v>
      </c>
      <c r="D369" s="121" t="s">
        <v>458</v>
      </c>
    </row>
    <row r="370" spans="1:4" ht="15.75" customHeight="1">
      <c r="A370" s="128">
        <f t="shared" si="19"/>
        <v>3</v>
      </c>
      <c r="B370" s="121" t="s">
        <v>459</v>
      </c>
      <c r="C370" s="121" t="s">
        <v>460</v>
      </c>
      <c r="D370" s="121" t="s">
        <v>461</v>
      </c>
    </row>
    <row r="371" spans="1:4" ht="15.75" customHeight="1">
      <c r="A371" s="128">
        <f t="shared" si="19"/>
        <v>4</v>
      </c>
      <c r="B371" s="121" t="s">
        <v>462</v>
      </c>
      <c r="C371" s="121" t="s">
        <v>463</v>
      </c>
      <c r="D371" s="121" t="s">
        <v>464</v>
      </c>
    </row>
    <row r="372" spans="1:4" ht="15.75" customHeight="1">
      <c r="A372" s="128">
        <f t="shared" si="19"/>
        <v>5</v>
      </c>
      <c r="B372" s="121" t="s">
        <v>465</v>
      </c>
      <c r="C372" s="121" t="s">
        <v>466</v>
      </c>
      <c r="D372" s="121" t="s">
        <v>467</v>
      </c>
    </row>
    <row r="373" spans="1:4" ht="15.75" customHeight="1">
      <c r="A373" s="128">
        <f t="shared" si="19"/>
        <v>6</v>
      </c>
      <c r="B373" s="121" t="s">
        <v>468</v>
      </c>
      <c r="C373" s="121" t="s">
        <v>469</v>
      </c>
      <c r="D373" s="121" t="s">
        <v>470</v>
      </c>
    </row>
    <row r="374" spans="1:4" ht="15.75" customHeight="1">
      <c r="A374" s="128">
        <f t="shared" si="19"/>
        <v>7</v>
      </c>
      <c r="B374" s="121" t="s">
        <v>471</v>
      </c>
      <c r="C374" s="121" t="s">
        <v>472</v>
      </c>
      <c r="D374" s="121" t="s">
        <v>473</v>
      </c>
    </row>
    <row r="375" spans="1:4" ht="15.75" customHeight="1">
      <c r="A375" s="128">
        <f t="shared" si="19"/>
        <v>8</v>
      </c>
      <c r="B375" s="121" t="s">
        <v>474</v>
      </c>
      <c r="C375" s="121" t="s">
        <v>475</v>
      </c>
      <c r="D375" s="121" t="s">
        <v>476</v>
      </c>
    </row>
    <row r="376" spans="1:4" ht="15.75" customHeight="1">
      <c r="A376" s="128">
        <f t="shared" si="19"/>
        <v>9</v>
      </c>
      <c r="B376" s="121" t="s">
        <v>477</v>
      </c>
      <c r="C376" s="121" t="s">
        <v>478</v>
      </c>
      <c r="D376" s="121" t="s">
        <v>479</v>
      </c>
    </row>
    <row r="377" spans="1:4" ht="15.75" customHeight="1">
      <c r="A377" s="128">
        <f t="shared" si="19"/>
        <v>10</v>
      </c>
      <c r="B377" s="121" t="s">
        <v>480</v>
      </c>
      <c r="C377" s="121" t="s">
        <v>481</v>
      </c>
      <c r="D377" s="121" t="s">
        <v>482</v>
      </c>
    </row>
    <row r="378" spans="1:4" ht="15.75" customHeight="1">
      <c r="A378" s="128">
        <f t="shared" si="19"/>
        <v>11</v>
      </c>
      <c r="B378" s="121" t="s">
        <v>483</v>
      </c>
      <c r="C378" s="121" t="s">
        <v>484</v>
      </c>
      <c r="D378" s="121" t="s">
        <v>485</v>
      </c>
    </row>
    <row r="379" spans="1:4" ht="15.75" customHeight="1">
      <c r="A379" s="128">
        <f>+A378+1</f>
        <v>12</v>
      </c>
      <c r="B379" s="121" t="s">
        <v>486</v>
      </c>
      <c r="C379" s="121" t="s">
        <v>487</v>
      </c>
      <c r="D379" s="121" t="s">
        <v>488</v>
      </c>
    </row>
    <row r="380" spans="1:4" ht="15.75" customHeight="1">
      <c r="A380" s="128">
        <f t="shared" si="19"/>
        <v>13</v>
      </c>
      <c r="B380" s="121" t="s">
        <v>489</v>
      </c>
      <c r="C380" s="121" t="s">
        <v>490</v>
      </c>
      <c r="D380" s="121" t="s">
        <v>491</v>
      </c>
    </row>
    <row r="381" spans="1:4" ht="15.75" customHeight="1">
      <c r="A381" s="128">
        <f t="shared" si="19"/>
        <v>14</v>
      </c>
      <c r="B381" s="121" t="s">
        <v>492</v>
      </c>
      <c r="C381" s="121" t="s">
        <v>493</v>
      </c>
      <c r="D381" s="121" t="s">
        <v>494</v>
      </c>
    </row>
    <row r="382" spans="1:4" ht="15.75" customHeight="1">
      <c r="A382" s="128">
        <f t="shared" si="19"/>
        <v>15</v>
      </c>
      <c r="B382" s="121" t="s">
        <v>495</v>
      </c>
      <c r="C382" s="121" t="s">
        <v>496</v>
      </c>
      <c r="D382" s="121" t="s">
        <v>497</v>
      </c>
    </row>
    <row r="383" spans="1:4" ht="15.75" customHeight="1">
      <c r="A383" s="128">
        <f t="shared" si="19"/>
        <v>16</v>
      </c>
      <c r="B383" s="121" t="s">
        <v>498</v>
      </c>
      <c r="C383" s="121" t="s">
        <v>499</v>
      </c>
      <c r="D383" s="121" t="s">
        <v>500</v>
      </c>
    </row>
    <row r="384" spans="1:4" ht="15.75" customHeight="1">
      <c r="A384" s="128">
        <f t="shared" si="19"/>
        <v>17</v>
      </c>
      <c r="B384" s="121" t="s">
        <v>501</v>
      </c>
      <c r="C384" s="121" t="s">
        <v>502</v>
      </c>
      <c r="D384" s="123" t="s">
        <v>1037</v>
      </c>
    </row>
    <row r="385" spans="1:4" ht="15.75" customHeight="1">
      <c r="A385" s="128">
        <f t="shared" si="19"/>
        <v>18</v>
      </c>
      <c r="B385" s="121" t="s">
        <v>503</v>
      </c>
      <c r="C385" s="121" t="s">
        <v>504</v>
      </c>
      <c r="D385" s="121" t="s">
        <v>505</v>
      </c>
    </row>
    <row r="386" spans="1:4" ht="15.75" customHeight="1">
      <c r="A386" s="125" t="s">
        <v>151</v>
      </c>
      <c r="B386" s="125"/>
      <c r="C386" s="125"/>
      <c r="D386" s="125"/>
    </row>
    <row r="387" spans="1:4" s="118" customFormat="1" ht="15.75" customHeight="1">
      <c r="A387" s="126" t="s">
        <v>621</v>
      </c>
      <c r="B387" s="126" t="s">
        <v>150</v>
      </c>
      <c r="C387" s="126" t="s">
        <v>849</v>
      </c>
      <c r="D387" s="126" t="s">
        <v>850</v>
      </c>
    </row>
    <row r="388" spans="1:4" ht="15.75" customHeight="1">
      <c r="A388" s="128">
        <f>+A385+1</f>
        <v>19</v>
      </c>
      <c r="B388" s="121" t="s">
        <v>506</v>
      </c>
      <c r="C388" s="121" t="s">
        <v>507</v>
      </c>
      <c r="D388" s="121" t="s">
        <v>508</v>
      </c>
    </row>
    <row r="389" spans="1:4" ht="15.75" customHeight="1">
      <c r="A389" s="128">
        <f t="shared" si="19"/>
        <v>20</v>
      </c>
      <c r="B389" s="121" t="s">
        <v>509</v>
      </c>
      <c r="C389" s="121" t="s">
        <v>510</v>
      </c>
      <c r="D389" s="121" t="s">
        <v>511</v>
      </c>
    </row>
    <row r="390" spans="1:4" ht="15.75" customHeight="1">
      <c r="A390" s="128">
        <f t="shared" si="19"/>
        <v>21</v>
      </c>
      <c r="B390" s="121" t="s">
        <v>512</v>
      </c>
      <c r="C390" s="121" t="s">
        <v>513</v>
      </c>
      <c r="D390" s="121" t="s">
        <v>514</v>
      </c>
    </row>
    <row r="391" spans="1:4" ht="15.75" customHeight="1">
      <c r="A391" s="128">
        <f t="shared" si="19"/>
        <v>22</v>
      </c>
      <c r="B391" s="121" t="s">
        <v>515</v>
      </c>
      <c r="C391" s="121" t="s">
        <v>516</v>
      </c>
      <c r="D391" s="121" t="s">
        <v>517</v>
      </c>
    </row>
    <row r="392" spans="1:4" ht="15.75" customHeight="1">
      <c r="A392" s="128">
        <f t="shared" si="19"/>
        <v>23</v>
      </c>
      <c r="B392" s="121" t="s">
        <v>518</v>
      </c>
      <c r="C392" s="121" t="s">
        <v>519</v>
      </c>
      <c r="D392" s="121" t="s">
        <v>520</v>
      </c>
    </row>
    <row r="393" spans="1:4" ht="15.75" customHeight="1">
      <c r="A393" s="128">
        <f t="shared" si="19"/>
        <v>24</v>
      </c>
      <c r="B393" s="121" t="s">
        <v>521</v>
      </c>
      <c r="C393" s="121" t="s">
        <v>522</v>
      </c>
      <c r="D393" s="121" t="s">
        <v>523</v>
      </c>
    </row>
    <row r="394" spans="1:4" ht="15.75" customHeight="1">
      <c r="A394" s="128">
        <f t="shared" si="19"/>
        <v>25</v>
      </c>
      <c r="B394" s="121" t="s">
        <v>524</v>
      </c>
      <c r="C394" s="121" t="s">
        <v>525</v>
      </c>
      <c r="D394" s="121" t="s">
        <v>526</v>
      </c>
    </row>
    <row r="395" spans="1:4" ht="15.75" customHeight="1">
      <c r="A395" s="131" t="s">
        <v>527</v>
      </c>
      <c r="B395" s="132"/>
      <c r="C395" s="132"/>
      <c r="D395" s="133"/>
    </row>
    <row r="396" spans="1:4" ht="15.75" customHeight="1">
      <c r="A396" s="128">
        <v>1</v>
      </c>
      <c r="B396" s="121" t="s">
        <v>528</v>
      </c>
      <c r="C396" s="121" t="s">
        <v>529</v>
      </c>
      <c r="D396" s="121" t="s">
        <v>530</v>
      </c>
    </row>
    <row r="397" spans="1:4" ht="15.75" customHeight="1">
      <c r="A397" s="128">
        <f aca="true" t="shared" si="20" ref="A397:A402">+A396+1</f>
        <v>2</v>
      </c>
      <c r="B397" s="121" t="s">
        <v>531</v>
      </c>
      <c r="C397" s="121" t="s">
        <v>532</v>
      </c>
      <c r="D397" s="121" t="s">
        <v>533</v>
      </c>
    </row>
    <row r="398" spans="1:4" ht="15.75" customHeight="1">
      <c r="A398" s="128">
        <f t="shared" si="20"/>
        <v>3</v>
      </c>
      <c r="B398" s="121" t="s">
        <v>534</v>
      </c>
      <c r="C398" s="121" t="s">
        <v>535</v>
      </c>
      <c r="D398" s="121" t="s">
        <v>536</v>
      </c>
    </row>
    <row r="399" spans="1:4" ht="15.75" customHeight="1">
      <c r="A399" s="128">
        <f t="shared" si="20"/>
        <v>4</v>
      </c>
      <c r="B399" s="121" t="s">
        <v>537</v>
      </c>
      <c r="C399" s="121" t="s">
        <v>540</v>
      </c>
      <c r="D399" s="121" t="s">
        <v>541</v>
      </c>
    </row>
    <row r="400" spans="1:4" ht="15.75" customHeight="1">
      <c r="A400" s="128">
        <f t="shared" si="20"/>
        <v>5</v>
      </c>
      <c r="B400" s="121" t="s">
        <v>542</v>
      </c>
      <c r="C400" s="121" t="s">
        <v>543</v>
      </c>
      <c r="D400" s="121" t="s">
        <v>544</v>
      </c>
    </row>
    <row r="401" spans="1:4" ht="15.75" customHeight="1">
      <c r="A401" s="128">
        <f t="shared" si="20"/>
        <v>6</v>
      </c>
      <c r="B401" s="121" t="s">
        <v>545</v>
      </c>
      <c r="C401" s="121" t="s">
        <v>546</v>
      </c>
      <c r="D401" s="121" t="s">
        <v>547</v>
      </c>
    </row>
    <row r="402" spans="1:4" ht="15.75" customHeight="1">
      <c r="A402" s="128">
        <f t="shared" si="20"/>
        <v>7</v>
      </c>
      <c r="B402" s="121" t="s">
        <v>548</v>
      </c>
      <c r="C402" s="121" t="s">
        <v>549</v>
      </c>
      <c r="D402" s="121" t="s">
        <v>550</v>
      </c>
    </row>
    <row r="403" spans="1:4" ht="15.75" customHeight="1">
      <c r="A403" s="131" t="s">
        <v>551</v>
      </c>
      <c r="B403" s="132"/>
      <c r="C403" s="132"/>
      <c r="D403" s="133"/>
    </row>
    <row r="404" spans="1:4" ht="15.75" customHeight="1">
      <c r="A404" s="128">
        <v>1</v>
      </c>
      <c r="B404" s="121" t="s">
        <v>552</v>
      </c>
      <c r="C404" s="121" t="s">
        <v>553</v>
      </c>
      <c r="D404" s="123" t="s">
        <v>1038</v>
      </c>
    </row>
    <row r="405" spans="1:4" ht="15.75" customHeight="1">
      <c r="A405" s="128">
        <f>+A404+1</f>
        <v>2</v>
      </c>
      <c r="B405" s="121" t="s">
        <v>554</v>
      </c>
      <c r="C405" s="121" t="s">
        <v>555</v>
      </c>
      <c r="D405" s="121" t="s">
        <v>1039</v>
      </c>
    </row>
    <row r="406" spans="1:4" ht="15.75" customHeight="1">
      <c r="A406" s="128">
        <f>+A405+1</f>
        <v>3</v>
      </c>
      <c r="B406" s="121" t="s">
        <v>556</v>
      </c>
      <c r="C406" s="121" t="s">
        <v>557</v>
      </c>
      <c r="D406" s="121" t="s">
        <v>1040</v>
      </c>
    </row>
    <row r="407" spans="1:4" ht="15.75" customHeight="1">
      <c r="A407" s="128">
        <f>+A406+1</f>
        <v>4</v>
      </c>
      <c r="B407" s="121" t="s">
        <v>1267</v>
      </c>
      <c r="C407" s="121" t="s">
        <v>558</v>
      </c>
      <c r="D407" s="121" t="s">
        <v>1041</v>
      </c>
    </row>
    <row r="408" spans="1:4" ht="15.75" customHeight="1">
      <c r="A408" s="131" t="s">
        <v>559</v>
      </c>
      <c r="B408" s="132"/>
      <c r="C408" s="132"/>
      <c r="D408" s="133"/>
    </row>
    <row r="409" spans="1:4" ht="15.75" customHeight="1">
      <c r="A409" s="128">
        <v>1</v>
      </c>
      <c r="B409" s="121" t="s">
        <v>560</v>
      </c>
      <c r="C409" s="121" t="s">
        <v>561</v>
      </c>
      <c r="D409" s="121" t="s">
        <v>1042</v>
      </c>
    </row>
    <row r="410" spans="1:4" ht="15.75" customHeight="1">
      <c r="A410" s="128">
        <f>+A409+1</f>
        <v>2</v>
      </c>
      <c r="B410" s="121" t="s">
        <v>562</v>
      </c>
      <c r="C410" s="121" t="s">
        <v>563</v>
      </c>
      <c r="D410" s="121" t="s">
        <v>564</v>
      </c>
    </row>
    <row r="411" spans="1:4" ht="15.75" customHeight="1">
      <c r="A411" s="128">
        <f>+A410+1</f>
        <v>3</v>
      </c>
      <c r="B411" s="121" t="s">
        <v>565</v>
      </c>
      <c r="C411" s="121" t="s">
        <v>566</v>
      </c>
      <c r="D411" s="123" t="s">
        <v>1043</v>
      </c>
    </row>
    <row r="412" spans="1:4" ht="15.75" customHeight="1">
      <c r="A412" s="128">
        <f>+A411+1</f>
        <v>4</v>
      </c>
      <c r="B412" s="121" t="s">
        <v>1076</v>
      </c>
      <c r="C412" s="121" t="s">
        <v>567</v>
      </c>
      <c r="D412" s="121" t="s">
        <v>568</v>
      </c>
    </row>
    <row r="413" spans="1:4" ht="15.75" customHeight="1">
      <c r="A413" s="131" t="s">
        <v>569</v>
      </c>
      <c r="B413" s="132"/>
      <c r="C413" s="132"/>
      <c r="D413" s="133"/>
    </row>
    <row r="414" spans="1:4" ht="15.75" customHeight="1">
      <c r="A414" s="128">
        <v>1</v>
      </c>
      <c r="B414" s="121" t="s">
        <v>570</v>
      </c>
      <c r="C414" s="121" t="s">
        <v>571</v>
      </c>
      <c r="D414" s="121" t="s">
        <v>1044</v>
      </c>
    </row>
    <row r="415" spans="1:4" ht="15.75" customHeight="1">
      <c r="A415" s="128">
        <f>+A414+1</f>
        <v>2</v>
      </c>
      <c r="B415" s="121" t="s">
        <v>572</v>
      </c>
      <c r="C415" s="121" t="s">
        <v>573</v>
      </c>
      <c r="D415" s="121" t="s">
        <v>1045</v>
      </c>
    </row>
    <row r="416" spans="1:4" ht="15.75" customHeight="1">
      <c r="A416" s="128">
        <f>+A415+1</f>
        <v>3</v>
      </c>
      <c r="B416" s="121" t="s">
        <v>574</v>
      </c>
      <c r="C416" s="121" t="s">
        <v>575</v>
      </c>
      <c r="D416" s="121" t="s">
        <v>1046</v>
      </c>
    </row>
    <row r="417" spans="1:4" ht="15.75" customHeight="1">
      <c r="A417" s="128">
        <f>+A416+1</f>
        <v>4</v>
      </c>
      <c r="B417" s="121" t="s">
        <v>576</v>
      </c>
      <c r="C417" s="121" t="s">
        <v>573</v>
      </c>
      <c r="D417" s="121" t="s">
        <v>1047</v>
      </c>
    </row>
    <row r="418" spans="1:4" ht="15.75" customHeight="1">
      <c r="A418" s="125" t="s">
        <v>151</v>
      </c>
      <c r="B418" s="125"/>
      <c r="C418" s="125"/>
      <c r="D418" s="125"/>
    </row>
    <row r="419" spans="1:4" s="118" customFormat="1" ht="15.75" customHeight="1">
      <c r="A419" s="126" t="s">
        <v>621</v>
      </c>
      <c r="B419" s="126" t="s">
        <v>150</v>
      </c>
      <c r="C419" s="126" t="s">
        <v>849</v>
      </c>
      <c r="D419" s="126" t="s">
        <v>850</v>
      </c>
    </row>
    <row r="420" spans="1:4" s="118" customFormat="1" ht="15.75" customHeight="1">
      <c r="A420" s="131" t="s">
        <v>577</v>
      </c>
      <c r="B420" s="132"/>
      <c r="C420" s="132"/>
      <c r="D420" s="133"/>
    </row>
    <row r="421" spans="1:4" s="120" customFormat="1" ht="15.75" customHeight="1">
      <c r="A421" s="128">
        <v>1</v>
      </c>
      <c r="B421" s="121" t="s">
        <v>578</v>
      </c>
      <c r="C421" s="121" t="s">
        <v>579</v>
      </c>
      <c r="D421" s="121" t="s">
        <v>580</v>
      </c>
    </row>
    <row r="422" spans="1:4" s="120" customFormat="1" ht="15.75" customHeight="1">
      <c r="A422" s="128">
        <f aca="true" t="shared" si="21" ref="A422:A435">+A421+1</f>
        <v>2</v>
      </c>
      <c r="B422" s="121" t="s">
        <v>581</v>
      </c>
      <c r="C422" s="121" t="s">
        <v>582</v>
      </c>
      <c r="D422" s="121" t="s">
        <v>1048</v>
      </c>
    </row>
    <row r="423" spans="1:4" s="120" customFormat="1" ht="15.75" customHeight="1">
      <c r="A423" s="128">
        <f t="shared" si="21"/>
        <v>3</v>
      </c>
      <c r="B423" s="121" t="s">
        <v>583</v>
      </c>
      <c r="C423" s="121" t="s">
        <v>584</v>
      </c>
      <c r="D423" s="121" t="s">
        <v>1049</v>
      </c>
    </row>
    <row r="424" spans="1:4" s="120" customFormat="1" ht="15.75" customHeight="1">
      <c r="A424" s="128">
        <f t="shared" si="21"/>
        <v>4</v>
      </c>
      <c r="B424" s="121" t="s">
        <v>585</v>
      </c>
      <c r="C424" s="121" t="s">
        <v>586</v>
      </c>
      <c r="D424" s="121" t="s">
        <v>1509</v>
      </c>
    </row>
    <row r="425" spans="1:4" s="120" customFormat="1" ht="15.75" customHeight="1">
      <c r="A425" s="128">
        <f t="shared" si="21"/>
        <v>5</v>
      </c>
      <c r="B425" s="121" t="s">
        <v>587</v>
      </c>
      <c r="C425" s="121" t="s">
        <v>588</v>
      </c>
      <c r="D425" s="121" t="s">
        <v>1509</v>
      </c>
    </row>
    <row r="426" spans="1:4" s="120" customFormat="1" ht="15.75" customHeight="1">
      <c r="A426" s="128">
        <f t="shared" si="21"/>
        <v>6</v>
      </c>
      <c r="B426" s="121" t="s">
        <v>589</v>
      </c>
      <c r="C426" s="121" t="s">
        <v>590</v>
      </c>
      <c r="D426" s="121" t="s">
        <v>1050</v>
      </c>
    </row>
    <row r="427" spans="1:4" s="120" customFormat="1" ht="15.75" customHeight="1">
      <c r="A427" s="128">
        <f t="shared" si="21"/>
        <v>7</v>
      </c>
      <c r="B427" s="121" t="s">
        <v>591</v>
      </c>
      <c r="C427" s="121" t="s">
        <v>592</v>
      </c>
      <c r="D427" s="121" t="s">
        <v>593</v>
      </c>
    </row>
    <row r="428" spans="1:4" s="120" customFormat="1" ht="15.75" customHeight="1">
      <c r="A428" s="128">
        <f t="shared" si="21"/>
        <v>8</v>
      </c>
      <c r="B428" s="121" t="s">
        <v>594</v>
      </c>
      <c r="C428" s="121" t="s">
        <v>595</v>
      </c>
      <c r="D428" s="121" t="s">
        <v>1051</v>
      </c>
    </row>
    <row r="429" spans="1:4" s="120" customFormat="1" ht="15.75" customHeight="1">
      <c r="A429" s="128">
        <f t="shared" si="21"/>
        <v>9</v>
      </c>
      <c r="B429" s="121" t="s">
        <v>596</v>
      </c>
      <c r="C429" s="121" t="s">
        <v>597</v>
      </c>
      <c r="D429" s="121" t="s">
        <v>1052</v>
      </c>
    </row>
    <row r="430" spans="1:4" s="120" customFormat="1" ht="15.75" customHeight="1">
      <c r="A430" s="128">
        <f t="shared" si="21"/>
        <v>10</v>
      </c>
      <c r="B430" s="121" t="s">
        <v>598</v>
      </c>
      <c r="C430" s="121" t="s">
        <v>599</v>
      </c>
      <c r="D430" s="121" t="s">
        <v>1053</v>
      </c>
    </row>
    <row r="431" spans="1:4" s="120" customFormat="1" ht="15.75" customHeight="1">
      <c r="A431" s="128">
        <f t="shared" si="21"/>
        <v>11</v>
      </c>
      <c r="B431" s="121" t="s">
        <v>600</v>
      </c>
      <c r="C431" s="121" t="s">
        <v>601</v>
      </c>
      <c r="D431" s="121" t="s">
        <v>1054</v>
      </c>
    </row>
    <row r="432" spans="1:4" s="120" customFormat="1" ht="15.75" customHeight="1">
      <c r="A432" s="128">
        <f t="shared" si="21"/>
        <v>12</v>
      </c>
      <c r="B432" s="121" t="s">
        <v>602</v>
      </c>
      <c r="C432" s="121" t="s">
        <v>603</v>
      </c>
      <c r="D432" s="121" t="s">
        <v>1509</v>
      </c>
    </row>
    <row r="433" spans="1:4" s="120" customFormat="1" ht="15.75" customHeight="1">
      <c r="A433" s="128">
        <f t="shared" si="21"/>
        <v>13</v>
      </c>
      <c r="B433" s="121" t="s">
        <v>604</v>
      </c>
      <c r="C433" s="121" t="s">
        <v>605</v>
      </c>
      <c r="D433" s="121" t="s">
        <v>1055</v>
      </c>
    </row>
    <row r="434" spans="1:4" s="120" customFormat="1" ht="15.75" customHeight="1">
      <c r="A434" s="128">
        <f t="shared" si="21"/>
        <v>14</v>
      </c>
      <c r="B434" s="121" t="s">
        <v>606</v>
      </c>
      <c r="C434" s="121" t="s">
        <v>607</v>
      </c>
      <c r="D434" s="121" t="s">
        <v>1056</v>
      </c>
    </row>
    <row r="435" spans="1:4" s="120" customFormat="1" ht="15.75" customHeight="1">
      <c r="A435" s="128">
        <f t="shared" si="21"/>
        <v>15</v>
      </c>
      <c r="B435" s="121" t="s">
        <v>1077</v>
      </c>
      <c r="C435" s="121" t="s">
        <v>608</v>
      </c>
      <c r="D435" s="121" t="s">
        <v>1057</v>
      </c>
    </row>
  </sheetData>
  <printOptions horizontalCentered="1"/>
  <pageMargins left="0.5" right="0.5" top="0.5" bottom="0.5" header="0.25" footer="0.25"/>
  <pageSetup firstPageNumber="1" useFirstPageNumber="1" horizontalDpi="300" verticalDpi="300" orientation="landscape" paperSize="9" scale="95" r:id="rId1"/>
  <headerFooter alignWithMargins="0">
    <oddFooter>&amp;R&amp;P</oddFooter>
  </headerFooter>
  <rowBreaks count="1" manualBreakCount="1">
    <brk id="271" max="255" man="1"/>
  </rowBreaks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K6" sqref="K6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4" width="5.7109375" style="4" customWidth="1"/>
    <col min="5" max="6" width="6.28125" style="4" customWidth="1"/>
    <col min="7" max="7" width="8.8515625" style="4" customWidth="1"/>
    <col min="8" max="9" width="5.7109375" style="4" customWidth="1"/>
    <col min="10" max="16384" width="9.140625" style="4" customWidth="1"/>
  </cols>
  <sheetData>
    <row r="1" spans="1:2" ht="12.75" customHeight="1">
      <c r="A1" s="1" t="s">
        <v>662</v>
      </c>
      <c r="B1" s="1" t="s">
        <v>664</v>
      </c>
    </row>
    <row r="2" spans="1:2" ht="12.75" customHeight="1">
      <c r="A2" s="1"/>
      <c r="B2" s="1" t="s">
        <v>667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671</v>
      </c>
      <c r="D4" s="195" t="s">
        <v>672</v>
      </c>
      <c r="E4" s="195"/>
      <c r="F4" s="195"/>
      <c r="G4" s="195" t="s">
        <v>675</v>
      </c>
      <c r="H4" s="195" t="s">
        <v>676</v>
      </c>
      <c r="I4" s="193" t="s">
        <v>677</v>
      </c>
    </row>
    <row r="5" spans="1:9" ht="12.75" customHeight="1">
      <c r="A5" s="180"/>
      <c r="B5" s="182"/>
      <c r="C5" s="196"/>
      <c r="D5" s="29" t="s">
        <v>673</v>
      </c>
      <c r="E5" s="29" t="s">
        <v>674</v>
      </c>
      <c r="F5" s="29" t="s">
        <v>625</v>
      </c>
      <c r="G5" s="196"/>
      <c r="H5" s="196"/>
      <c r="I5" s="194"/>
    </row>
    <row r="6" spans="1:9" ht="12.75" customHeight="1">
      <c r="A6" s="5">
        <v>1</v>
      </c>
      <c r="B6" s="6" t="s">
        <v>635</v>
      </c>
      <c r="C6" s="6">
        <v>554</v>
      </c>
      <c r="D6" s="6">
        <v>3091</v>
      </c>
      <c r="E6" s="6">
        <v>3736</v>
      </c>
      <c r="F6" s="6">
        <f>D6+E6</f>
        <v>6827</v>
      </c>
      <c r="G6" s="6">
        <v>114535</v>
      </c>
      <c r="H6" s="6">
        <v>3929</v>
      </c>
      <c r="I6" s="7">
        <v>3535</v>
      </c>
    </row>
    <row r="7" spans="1:9" ht="12.75" customHeight="1">
      <c r="A7" s="8">
        <v>2</v>
      </c>
      <c r="B7" s="9" t="s">
        <v>636</v>
      </c>
      <c r="C7" s="9">
        <v>588</v>
      </c>
      <c r="D7" s="9">
        <v>1302</v>
      </c>
      <c r="E7" s="9">
        <v>2903</v>
      </c>
      <c r="F7" s="9">
        <f aca="true" t="shared" si="0" ref="F7:F35">D7+E7</f>
        <v>4205</v>
      </c>
      <c r="G7" s="9">
        <v>79027</v>
      </c>
      <c r="H7" s="9">
        <v>3589</v>
      </c>
      <c r="I7" s="10">
        <v>3055</v>
      </c>
    </row>
    <row r="8" spans="1:9" ht="12.75" customHeight="1">
      <c r="A8" s="8">
        <v>3</v>
      </c>
      <c r="B8" s="9" t="s">
        <v>637</v>
      </c>
      <c r="C8" s="9">
        <v>118</v>
      </c>
      <c r="D8" s="9">
        <v>431</v>
      </c>
      <c r="E8" s="9">
        <v>497</v>
      </c>
      <c r="F8" s="9">
        <f t="shared" si="0"/>
        <v>928</v>
      </c>
      <c r="G8" s="9">
        <v>14249</v>
      </c>
      <c r="H8" s="9">
        <v>714</v>
      </c>
      <c r="I8" s="10">
        <v>640</v>
      </c>
    </row>
    <row r="9" spans="1:9" ht="12.75" customHeight="1">
      <c r="A9" s="8">
        <v>4</v>
      </c>
      <c r="B9" s="9" t="s">
        <v>609</v>
      </c>
      <c r="C9" s="9">
        <v>370</v>
      </c>
      <c r="D9" s="9">
        <v>354</v>
      </c>
      <c r="E9" s="9">
        <v>1907</v>
      </c>
      <c r="F9" s="9">
        <f t="shared" si="0"/>
        <v>2261</v>
      </c>
      <c r="G9" s="9">
        <v>35258</v>
      </c>
      <c r="H9" s="9">
        <v>2146</v>
      </c>
      <c r="I9" s="10">
        <v>1806</v>
      </c>
    </row>
    <row r="10" spans="1:9" ht="12.75" customHeight="1">
      <c r="A10" s="8">
        <v>5</v>
      </c>
      <c r="B10" s="9" t="s">
        <v>610</v>
      </c>
      <c r="C10" s="9">
        <v>1301</v>
      </c>
      <c r="D10" s="9">
        <v>494</v>
      </c>
      <c r="E10" s="9">
        <v>6036</v>
      </c>
      <c r="F10" s="9">
        <f t="shared" si="0"/>
        <v>6530</v>
      </c>
      <c r="G10" s="9">
        <v>140560</v>
      </c>
      <c r="H10" s="9">
        <v>7334</v>
      </c>
      <c r="I10" s="10">
        <v>4860</v>
      </c>
    </row>
    <row r="11" spans="1:9" ht="12.75" customHeight="1">
      <c r="A11" s="8">
        <v>6</v>
      </c>
      <c r="B11" s="9" t="s">
        <v>638</v>
      </c>
      <c r="C11" s="9">
        <v>440</v>
      </c>
      <c r="D11" s="9">
        <v>594</v>
      </c>
      <c r="E11" s="9">
        <v>3057</v>
      </c>
      <c r="F11" s="9">
        <f t="shared" si="0"/>
        <v>3651</v>
      </c>
      <c r="G11" s="9">
        <v>56301</v>
      </c>
      <c r="H11" s="9">
        <v>2713</v>
      </c>
      <c r="I11" s="10">
        <v>2190</v>
      </c>
    </row>
    <row r="12" spans="1:9" ht="12.75" customHeight="1">
      <c r="A12" s="8">
        <v>7</v>
      </c>
      <c r="B12" s="9" t="s">
        <v>611</v>
      </c>
      <c r="C12" s="9">
        <v>131</v>
      </c>
      <c r="D12" s="9">
        <v>442</v>
      </c>
      <c r="E12" s="9">
        <v>488</v>
      </c>
      <c r="F12" s="9">
        <f t="shared" si="0"/>
        <v>930</v>
      </c>
      <c r="G12" s="9">
        <v>12765</v>
      </c>
      <c r="H12" s="9">
        <v>785</v>
      </c>
      <c r="I12" s="10">
        <v>596</v>
      </c>
    </row>
    <row r="13" spans="1:9" ht="12.75" customHeight="1">
      <c r="A13" s="8">
        <v>8</v>
      </c>
      <c r="B13" s="9" t="s">
        <v>612</v>
      </c>
      <c r="C13" s="9">
        <v>683</v>
      </c>
      <c r="D13" s="9">
        <v>699</v>
      </c>
      <c r="E13" s="9">
        <v>4828</v>
      </c>
      <c r="F13" s="9">
        <f t="shared" si="0"/>
        <v>5527</v>
      </c>
      <c r="G13" s="9">
        <v>82502</v>
      </c>
      <c r="H13" s="9">
        <v>4127</v>
      </c>
      <c r="I13" s="10">
        <v>3433</v>
      </c>
    </row>
    <row r="14" spans="1:9" ht="12.75" customHeight="1">
      <c r="A14" s="8">
        <v>9</v>
      </c>
      <c r="B14" s="9" t="s">
        <v>639</v>
      </c>
      <c r="C14" s="9">
        <v>51</v>
      </c>
      <c r="D14" s="9">
        <v>84</v>
      </c>
      <c r="E14" s="9">
        <v>249</v>
      </c>
      <c r="F14" s="9">
        <f t="shared" si="0"/>
        <v>333</v>
      </c>
      <c r="G14" s="9">
        <v>4701</v>
      </c>
      <c r="H14" s="9">
        <v>288</v>
      </c>
      <c r="I14" s="10">
        <v>284</v>
      </c>
    </row>
    <row r="15" spans="1:9" ht="12.75" customHeight="1">
      <c r="A15" s="8">
        <v>10</v>
      </c>
      <c r="B15" s="9" t="s">
        <v>613</v>
      </c>
      <c r="C15" s="9">
        <v>513</v>
      </c>
      <c r="D15" s="9">
        <v>385</v>
      </c>
      <c r="E15" s="9">
        <v>4555</v>
      </c>
      <c r="F15" s="9">
        <f t="shared" si="0"/>
        <v>4940</v>
      </c>
      <c r="G15" s="9">
        <v>94960</v>
      </c>
      <c r="H15" s="9">
        <v>3685</v>
      </c>
      <c r="I15" s="10">
        <v>3387</v>
      </c>
    </row>
    <row r="16" spans="1:9" ht="12.75" customHeight="1">
      <c r="A16" s="8">
        <v>11</v>
      </c>
      <c r="B16" s="9" t="s">
        <v>640</v>
      </c>
      <c r="C16" s="9">
        <v>3232</v>
      </c>
      <c r="D16" s="9">
        <v>3372</v>
      </c>
      <c r="E16" s="9">
        <v>18192</v>
      </c>
      <c r="F16" s="9">
        <f t="shared" si="0"/>
        <v>21564</v>
      </c>
      <c r="G16" s="9">
        <v>469959</v>
      </c>
      <c r="H16" s="9">
        <v>20327</v>
      </c>
      <c r="I16" s="10">
        <v>16301</v>
      </c>
    </row>
    <row r="17" spans="1:9" ht="12.75" customHeight="1">
      <c r="A17" s="8">
        <v>12</v>
      </c>
      <c r="B17" s="9" t="s">
        <v>641</v>
      </c>
      <c r="C17" s="9">
        <v>3795</v>
      </c>
      <c r="D17" s="9">
        <v>8789</v>
      </c>
      <c r="E17" s="9">
        <v>22904</v>
      </c>
      <c r="F17" s="9">
        <f t="shared" si="0"/>
        <v>31693</v>
      </c>
      <c r="G17" s="9">
        <v>522081</v>
      </c>
      <c r="H17" s="9">
        <v>23409</v>
      </c>
      <c r="I17" s="10">
        <v>22276</v>
      </c>
    </row>
    <row r="18" spans="1:9" ht="12.75" customHeight="1">
      <c r="A18" s="8">
        <v>13</v>
      </c>
      <c r="B18" s="9" t="s">
        <v>642</v>
      </c>
      <c r="C18" s="9">
        <v>148</v>
      </c>
      <c r="D18" s="9">
        <v>818</v>
      </c>
      <c r="E18" s="9">
        <v>487</v>
      </c>
      <c r="F18" s="9">
        <f t="shared" si="0"/>
        <v>1305</v>
      </c>
      <c r="G18" s="9">
        <v>11074</v>
      </c>
      <c r="H18" s="9">
        <v>867</v>
      </c>
      <c r="I18" s="10">
        <v>825</v>
      </c>
    </row>
    <row r="19" spans="1:9" ht="12.75" customHeight="1">
      <c r="A19" s="8">
        <v>14</v>
      </c>
      <c r="B19" s="9" t="s">
        <v>643</v>
      </c>
      <c r="C19" s="9">
        <v>7347</v>
      </c>
      <c r="D19" s="9">
        <v>6152</v>
      </c>
      <c r="E19" s="9">
        <v>69440</v>
      </c>
      <c r="F19" s="9">
        <f t="shared" si="0"/>
        <v>75592</v>
      </c>
      <c r="G19" s="9">
        <v>1027675</v>
      </c>
      <c r="H19" s="9">
        <v>46390</v>
      </c>
      <c r="I19" s="10">
        <v>42283</v>
      </c>
    </row>
    <row r="20" spans="1:9" ht="12.75" customHeight="1">
      <c r="A20" s="8">
        <v>15</v>
      </c>
      <c r="B20" s="9" t="s">
        <v>614</v>
      </c>
      <c r="C20" s="9">
        <v>914</v>
      </c>
      <c r="D20" s="9">
        <v>803</v>
      </c>
      <c r="E20" s="9">
        <v>5809</v>
      </c>
      <c r="F20" s="9">
        <f t="shared" si="0"/>
        <v>6612</v>
      </c>
      <c r="G20" s="9">
        <v>134837</v>
      </c>
      <c r="H20" s="9">
        <v>5569</v>
      </c>
      <c r="I20" s="10">
        <v>3883</v>
      </c>
    </row>
    <row r="21" spans="1:9" ht="12.75" customHeight="1">
      <c r="A21" s="8">
        <v>16</v>
      </c>
      <c r="B21" s="9" t="s">
        <v>615</v>
      </c>
      <c r="C21" s="9">
        <v>46</v>
      </c>
      <c r="D21" s="9">
        <v>82</v>
      </c>
      <c r="E21" s="9">
        <v>374</v>
      </c>
      <c r="F21" s="9">
        <f t="shared" si="0"/>
        <v>456</v>
      </c>
      <c r="G21" s="9">
        <v>7130</v>
      </c>
      <c r="H21" s="9">
        <v>292</v>
      </c>
      <c r="I21" s="10">
        <v>266</v>
      </c>
    </row>
    <row r="22" spans="1:9" ht="12.75" customHeight="1">
      <c r="A22" s="8">
        <v>17</v>
      </c>
      <c r="B22" s="9" t="s">
        <v>644</v>
      </c>
      <c r="C22" s="9">
        <v>550</v>
      </c>
      <c r="D22" s="9">
        <v>757</v>
      </c>
      <c r="E22" s="9">
        <v>4936</v>
      </c>
      <c r="F22" s="9">
        <f t="shared" si="0"/>
        <v>5693</v>
      </c>
      <c r="G22" s="9">
        <v>61855</v>
      </c>
      <c r="H22" s="9">
        <v>3235</v>
      </c>
      <c r="I22" s="10">
        <v>2889</v>
      </c>
    </row>
    <row r="23" spans="1:9" ht="12.75" customHeight="1">
      <c r="A23" s="8">
        <v>18</v>
      </c>
      <c r="B23" s="9" t="s">
        <v>645</v>
      </c>
      <c r="C23" s="9">
        <v>112</v>
      </c>
      <c r="D23" s="9">
        <v>273</v>
      </c>
      <c r="E23" s="9">
        <v>558</v>
      </c>
      <c r="F23" s="9">
        <f t="shared" si="0"/>
        <v>831</v>
      </c>
      <c r="G23" s="9">
        <v>12433</v>
      </c>
      <c r="H23" s="9">
        <v>642</v>
      </c>
      <c r="I23" s="10">
        <v>582</v>
      </c>
    </row>
    <row r="24" spans="1:9" ht="12.75" customHeight="1">
      <c r="A24" s="8">
        <v>19</v>
      </c>
      <c r="B24" s="9" t="s">
        <v>646</v>
      </c>
      <c r="C24" s="9">
        <v>250</v>
      </c>
      <c r="D24" s="9">
        <v>547</v>
      </c>
      <c r="E24" s="9">
        <v>1881</v>
      </c>
      <c r="F24" s="9">
        <f t="shared" si="0"/>
        <v>2428</v>
      </c>
      <c r="G24" s="9">
        <v>32225</v>
      </c>
      <c r="H24" s="9">
        <v>1538</v>
      </c>
      <c r="I24" s="10">
        <v>1282</v>
      </c>
    </row>
    <row r="25" spans="1:9" ht="12.75" customHeight="1">
      <c r="A25" s="8">
        <v>20</v>
      </c>
      <c r="B25" s="9" t="s">
        <v>647</v>
      </c>
      <c r="C25" s="9">
        <v>226</v>
      </c>
      <c r="D25" s="9">
        <v>390</v>
      </c>
      <c r="E25" s="9">
        <v>1140</v>
      </c>
      <c r="F25" s="9">
        <f t="shared" si="0"/>
        <v>1530</v>
      </c>
      <c r="G25" s="9">
        <v>27982</v>
      </c>
      <c r="H25" s="9">
        <v>1372</v>
      </c>
      <c r="I25" s="10">
        <v>1231</v>
      </c>
    </row>
    <row r="26" spans="1:9" ht="12.75" customHeight="1">
      <c r="A26" s="8">
        <v>21</v>
      </c>
      <c r="B26" s="9" t="s">
        <v>648</v>
      </c>
      <c r="C26" s="9">
        <v>588</v>
      </c>
      <c r="D26" s="9">
        <v>999</v>
      </c>
      <c r="E26" s="9">
        <v>3926</v>
      </c>
      <c r="F26" s="9">
        <f t="shared" si="0"/>
        <v>4925</v>
      </c>
      <c r="G26" s="9">
        <v>72186</v>
      </c>
      <c r="H26" s="9">
        <v>3692</v>
      </c>
      <c r="I26" s="10">
        <v>3498</v>
      </c>
    </row>
    <row r="27" spans="1:9" ht="12.75" customHeight="1">
      <c r="A27" s="8">
        <v>22</v>
      </c>
      <c r="B27" s="9" t="s">
        <v>649</v>
      </c>
      <c r="C27" s="9">
        <v>101</v>
      </c>
      <c r="D27" s="9">
        <v>154</v>
      </c>
      <c r="E27" s="9">
        <v>623</v>
      </c>
      <c r="F27" s="9">
        <f t="shared" si="0"/>
        <v>777</v>
      </c>
      <c r="G27" s="9">
        <v>11629</v>
      </c>
      <c r="H27" s="9">
        <v>596</v>
      </c>
      <c r="I27" s="10">
        <v>476</v>
      </c>
    </row>
    <row r="28" spans="1:9" ht="12.75" customHeight="1">
      <c r="A28" s="8">
        <v>23</v>
      </c>
      <c r="B28" s="9" t="s">
        <v>650</v>
      </c>
      <c r="C28" s="9">
        <v>37</v>
      </c>
      <c r="D28" s="9">
        <v>98</v>
      </c>
      <c r="E28" s="9">
        <v>194</v>
      </c>
      <c r="F28" s="9">
        <f t="shared" si="0"/>
        <v>292</v>
      </c>
      <c r="G28" s="9">
        <v>4108</v>
      </c>
      <c r="H28" s="9">
        <v>230</v>
      </c>
      <c r="I28" s="10">
        <v>188</v>
      </c>
    </row>
    <row r="29" spans="1:9" ht="12.75" customHeight="1">
      <c r="A29" s="8">
        <v>24</v>
      </c>
      <c r="B29" s="9" t="s">
        <v>651</v>
      </c>
      <c r="C29" s="9">
        <v>83</v>
      </c>
      <c r="D29" s="9">
        <v>289</v>
      </c>
      <c r="E29" s="9">
        <v>226</v>
      </c>
      <c r="F29" s="9">
        <f t="shared" si="0"/>
        <v>515</v>
      </c>
      <c r="G29" s="9">
        <v>7691</v>
      </c>
      <c r="H29" s="9">
        <v>469</v>
      </c>
      <c r="I29" s="10">
        <v>398</v>
      </c>
    </row>
    <row r="30" spans="1:9" ht="12.75" customHeight="1">
      <c r="A30" s="8">
        <v>25</v>
      </c>
      <c r="B30" s="9" t="s">
        <v>652</v>
      </c>
      <c r="C30" s="9">
        <v>656</v>
      </c>
      <c r="D30" s="9">
        <v>1590</v>
      </c>
      <c r="E30" s="9">
        <v>2609</v>
      </c>
      <c r="F30" s="9">
        <f t="shared" si="0"/>
        <v>4199</v>
      </c>
      <c r="G30" s="9">
        <v>61473</v>
      </c>
      <c r="H30" s="9">
        <v>3888</v>
      </c>
      <c r="I30" s="10">
        <v>3077</v>
      </c>
    </row>
    <row r="31" spans="1:9" ht="12.75" customHeight="1">
      <c r="A31" s="8">
        <v>26</v>
      </c>
      <c r="B31" s="9" t="s">
        <v>653</v>
      </c>
      <c r="C31" s="9">
        <v>67</v>
      </c>
      <c r="D31" s="9">
        <v>210</v>
      </c>
      <c r="E31" s="9">
        <v>333</v>
      </c>
      <c r="F31" s="9">
        <f t="shared" si="0"/>
        <v>543</v>
      </c>
      <c r="G31" s="9">
        <v>7617</v>
      </c>
      <c r="H31" s="9">
        <v>379</v>
      </c>
      <c r="I31" s="10">
        <v>309</v>
      </c>
    </row>
    <row r="32" spans="1:9" ht="12.75" customHeight="1">
      <c r="A32" s="8">
        <v>27</v>
      </c>
      <c r="B32" s="9" t="s">
        <v>616</v>
      </c>
      <c r="C32" s="9">
        <v>45</v>
      </c>
      <c r="D32" s="9">
        <v>146</v>
      </c>
      <c r="E32" s="9">
        <v>163</v>
      </c>
      <c r="F32" s="9">
        <f t="shared" si="0"/>
        <v>309</v>
      </c>
      <c r="G32" s="9">
        <v>4127</v>
      </c>
      <c r="H32" s="9">
        <v>244</v>
      </c>
      <c r="I32" s="10">
        <v>191</v>
      </c>
    </row>
    <row r="33" spans="1:9" ht="12.75" customHeight="1">
      <c r="A33" s="8">
        <v>28</v>
      </c>
      <c r="B33" s="9" t="s">
        <v>617</v>
      </c>
      <c r="C33" s="9">
        <v>72</v>
      </c>
      <c r="D33" s="9">
        <v>202</v>
      </c>
      <c r="E33" s="9">
        <v>322</v>
      </c>
      <c r="F33" s="9">
        <f t="shared" si="0"/>
        <v>524</v>
      </c>
      <c r="G33" s="9">
        <v>9790</v>
      </c>
      <c r="H33" s="9">
        <v>442</v>
      </c>
      <c r="I33" s="10">
        <v>383</v>
      </c>
    </row>
    <row r="34" spans="1:9" ht="12.75" customHeight="1">
      <c r="A34" s="8">
        <v>29</v>
      </c>
      <c r="B34" s="9" t="s">
        <v>618</v>
      </c>
      <c r="C34" s="9">
        <v>48</v>
      </c>
      <c r="D34" s="9">
        <v>180</v>
      </c>
      <c r="E34" s="9">
        <v>149</v>
      </c>
      <c r="F34" s="9">
        <f t="shared" si="0"/>
        <v>329</v>
      </c>
      <c r="G34" s="9">
        <v>6666</v>
      </c>
      <c r="H34" s="9">
        <v>288</v>
      </c>
      <c r="I34" s="10">
        <v>207</v>
      </c>
    </row>
    <row r="35" spans="1:9" ht="12.75" customHeight="1">
      <c r="A35" s="11">
        <v>30</v>
      </c>
      <c r="B35" s="12" t="s">
        <v>619</v>
      </c>
      <c r="C35" s="12">
        <v>29</v>
      </c>
      <c r="D35" s="12">
        <v>186</v>
      </c>
      <c r="E35" s="12">
        <v>124</v>
      </c>
      <c r="F35" s="12">
        <f t="shared" si="0"/>
        <v>310</v>
      </c>
      <c r="G35" s="12">
        <v>4540</v>
      </c>
      <c r="H35" s="12">
        <v>192</v>
      </c>
      <c r="I35" s="13">
        <v>180</v>
      </c>
    </row>
    <row r="36" spans="1:9" ht="12.75" customHeight="1">
      <c r="A36" s="177" t="s">
        <v>625</v>
      </c>
      <c r="B36" s="178"/>
      <c r="C36" s="14">
        <f>SUM(C6:C35)</f>
        <v>23095</v>
      </c>
      <c r="D36" s="14">
        <f aca="true" t="shared" si="1" ref="D36:I36">SUM(D6:D35)</f>
        <v>33913</v>
      </c>
      <c r="E36" s="14">
        <f t="shared" si="1"/>
        <v>162646</v>
      </c>
      <c r="F36" s="14">
        <f t="shared" si="1"/>
        <v>196559</v>
      </c>
      <c r="G36" s="14">
        <f t="shared" si="1"/>
        <v>3131936</v>
      </c>
      <c r="H36" s="14">
        <f t="shared" si="1"/>
        <v>143371</v>
      </c>
      <c r="I36" s="15">
        <f t="shared" si="1"/>
        <v>124511</v>
      </c>
    </row>
    <row r="37" spans="1:9" ht="12.75" customHeight="1">
      <c r="A37" s="26"/>
      <c r="B37" s="26"/>
      <c r="C37" s="27"/>
      <c r="D37" s="27"/>
      <c r="E37" s="27"/>
      <c r="F37" s="27"/>
      <c r="G37" s="27"/>
      <c r="H37" s="27"/>
      <c r="I37" s="27"/>
    </row>
    <row r="38" ht="3.75" customHeight="1"/>
    <row r="39" spans="1:9" ht="12.75" customHeight="1">
      <c r="A39" s="197" t="s">
        <v>654</v>
      </c>
      <c r="B39" s="198"/>
      <c r="C39" s="195" t="s">
        <v>671</v>
      </c>
      <c r="D39" s="195" t="s">
        <v>672</v>
      </c>
      <c r="E39" s="195"/>
      <c r="F39" s="195"/>
      <c r="G39" s="195" t="s">
        <v>675</v>
      </c>
      <c r="H39" s="195" t="s">
        <v>676</v>
      </c>
      <c r="I39" s="193" t="s">
        <v>677</v>
      </c>
    </row>
    <row r="40" spans="1:9" ht="12.75" customHeight="1">
      <c r="A40" s="199"/>
      <c r="B40" s="200"/>
      <c r="C40" s="196"/>
      <c r="D40" s="29" t="s">
        <v>673</v>
      </c>
      <c r="E40" s="29" t="s">
        <v>674</v>
      </c>
      <c r="F40" s="29" t="s">
        <v>625</v>
      </c>
      <c r="G40" s="196"/>
      <c r="H40" s="196"/>
      <c r="I40" s="194"/>
    </row>
    <row r="41" spans="1:9" ht="12.75" customHeight="1">
      <c r="A41" s="188" t="s">
        <v>626</v>
      </c>
      <c r="B41" s="189"/>
      <c r="C41" s="6">
        <v>1483</v>
      </c>
      <c r="D41" s="9">
        <v>10720</v>
      </c>
      <c r="E41" s="6">
        <v>8057</v>
      </c>
      <c r="F41" s="6">
        <f>D41+E41</f>
        <v>18777</v>
      </c>
      <c r="G41" s="6">
        <v>302811</v>
      </c>
      <c r="H41" s="6">
        <v>10837</v>
      </c>
      <c r="I41" s="7">
        <v>10378</v>
      </c>
    </row>
    <row r="42" spans="1:9" ht="12.75" customHeight="1">
      <c r="A42" s="190" t="s">
        <v>655</v>
      </c>
      <c r="B42" s="191"/>
      <c r="C42" s="12">
        <v>21612</v>
      </c>
      <c r="D42" s="12">
        <v>23193</v>
      </c>
      <c r="E42" s="12">
        <v>154589</v>
      </c>
      <c r="F42" s="12">
        <f>D42+E42</f>
        <v>177782</v>
      </c>
      <c r="G42" s="12">
        <v>2829125</v>
      </c>
      <c r="H42" s="12">
        <v>132534</v>
      </c>
      <c r="I42" s="13">
        <v>114133</v>
      </c>
    </row>
  </sheetData>
  <mergeCells count="16">
    <mergeCell ref="A41:B41"/>
    <mergeCell ref="A39:B40"/>
    <mergeCell ref="A42:B42"/>
    <mergeCell ref="C4:C5"/>
    <mergeCell ref="A36:B36"/>
    <mergeCell ref="A4:A5"/>
    <mergeCell ref="B4:B5"/>
    <mergeCell ref="I4:I5"/>
    <mergeCell ref="C39:C40"/>
    <mergeCell ref="D39:F39"/>
    <mergeCell ref="G39:G40"/>
    <mergeCell ref="H39:H40"/>
    <mergeCell ref="I39:I40"/>
    <mergeCell ref="D4:F4"/>
    <mergeCell ref="G4:G5"/>
    <mergeCell ref="H4:H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I42" sqref="I4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4" width="5.7109375" style="4" customWidth="1"/>
    <col min="5" max="6" width="6.28125" style="4" customWidth="1"/>
    <col min="7" max="7" width="6.7109375" style="4" customWidth="1"/>
    <col min="8" max="9" width="5.7109375" style="4" customWidth="1"/>
    <col min="10" max="16384" width="9.140625" style="4" customWidth="1"/>
  </cols>
  <sheetData>
    <row r="1" spans="1:2" ht="12.75" customHeight="1">
      <c r="A1" s="1" t="s">
        <v>663</v>
      </c>
      <c r="B1" s="1" t="s">
        <v>664</v>
      </c>
    </row>
    <row r="2" spans="1:2" ht="12.75" customHeight="1">
      <c r="A2" s="1"/>
      <c r="B2" s="1" t="s">
        <v>668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671</v>
      </c>
      <c r="D4" s="195" t="s">
        <v>672</v>
      </c>
      <c r="E4" s="195"/>
      <c r="F4" s="195"/>
      <c r="G4" s="195" t="s">
        <v>675</v>
      </c>
      <c r="H4" s="195" t="s">
        <v>676</v>
      </c>
      <c r="I4" s="193" t="s">
        <v>677</v>
      </c>
    </row>
    <row r="5" spans="1:9" ht="12.75" customHeight="1">
      <c r="A5" s="180"/>
      <c r="B5" s="182"/>
      <c r="C5" s="196"/>
      <c r="D5" s="29" t="s">
        <v>673</v>
      </c>
      <c r="E5" s="29" t="s">
        <v>674</v>
      </c>
      <c r="F5" s="29" t="s">
        <v>625</v>
      </c>
      <c r="G5" s="196"/>
      <c r="H5" s="196"/>
      <c r="I5" s="194"/>
    </row>
    <row r="6" spans="1:9" ht="12.75" customHeight="1">
      <c r="A6" s="5">
        <v>1</v>
      </c>
      <c r="B6" s="6" t="s">
        <v>635</v>
      </c>
      <c r="C6" s="6">
        <v>211</v>
      </c>
      <c r="D6" s="6">
        <v>1915</v>
      </c>
      <c r="E6" s="6">
        <v>2983</v>
      </c>
      <c r="F6" s="6">
        <f>D6+E6</f>
        <v>4898</v>
      </c>
      <c r="G6" s="6">
        <v>62554</v>
      </c>
      <c r="H6" s="6">
        <v>1633</v>
      </c>
      <c r="I6" s="7">
        <v>1571</v>
      </c>
    </row>
    <row r="7" spans="1:9" ht="12.75" customHeight="1">
      <c r="A7" s="8">
        <v>2</v>
      </c>
      <c r="B7" s="9" t="s">
        <v>636</v>
      </c>
      <c r="C7" s="9">
        <v>800</v>
      </c>
      <c r="D7" s="9">
        <v>996</v>
      </c>
      <c r="E7" s="9">
        <v>11454</v>
      </c>
      <c r="F7" s="9">
        <f aca="true" t="shared" si="0" ref="F7:F35">D7+E7</f>
        <v>12450</v>
      </c>
      <c r="G7" s="9">
        <v>149414</v>
      </c>
      <c r="H7" s="9">
        <v>4026</v>
      </c>
      <c r="I7" s="10">
        <v>4485</v>
      </c>
    </row>
    <row r="8" spans="1:9" ht="12.75" customHeight="1">
      <c r="A8" s="8">
        <v>3</v>
      </c>
      <c r="B8" s="9" t="s">
        <v>637</v>
      </c>
      <c r="C8" s="9">
        <v>370</v>
      </c>
      <c r="D8" s="9">
        <v>1421</v>
      </c>
      <c r="E8" s="9">
        <v>5064</v>
      </c>
      <c r="F8" s="9">
        <f t="shared" si="0"/>
        <v>6485</v>
      </c>
      <c r="G8" s="9">
        <v>61389</v>
      </c>
      <c r="H8" s="9">
        <v>1919</v>
      </c>
      <c r="I8" s="10">
        <v>2246</v>
      </c>
    </row>
    <row r="9" spans="1:9" ht="12.75" customHeight="1">
      <c r="A9" s="8">
        <v>4</v>
      </c>
      <c r="B9" s="9" t="s">
        <v>609</v>
      </c>
      <c r="C9" s="9">
        <v>486</v>
      </c>
      <c r="D9" s="9">
        <v>587</v>
      </c>
      <c r="E9" s="9">
        <v>5420</v>
      </c>
      <c r="F9" s="9">
        <f t="shared" si="0"/>
        <v>6007</v>
      </c>
      <c r="G9" s="9">
        <v>61052</v>
      </c>
      <c r="H9" s="9">
        <v>2014</v>
      </c>
      <c r="I9" s="10">
        <v>2144</v>
      </c>
    </row>
    <row r="10" spans="1:9" ht="12.75" customHeight="1">
      <c r="A10" s="8">
        <v>5</v>
      </c>
      <c r="B10" s="9" t="s">
        <v>610</v>
      </c>
      <c r="C10" s="9">
        <v>244</v>
      </c>
      <c r="D10" s="9">
        <v>597</v>
      </c>
      <c r="E10" s="9">
        <v>2694</v>
      </c>
      <c r="F10" s="9">
        <f t="shared" si="0"/>
        <v>3291</v>
      </c>
      <c r="G10" s="9">
        <v>32193</v>
      </c>
      <c r="H10" s="9">
        <v>1034</v>
      </c>
      <c r="I10" s="10">
        <v>1129</v>
      </c>
    </row>
    <row r="11" spans="1:9" ht="12.75" customHeight="1">
      <c r="A11" s="8">
        <v>6</v>
      </c>
      <c r="B11" s="9" t="s">
        <v>638</v>
      </c>
      <c r="C11" s="9">
        <v>327</v>
      </c>
      <c r="D11" s="9">
        <v>604</v>
      </c>
      <c r="E11" s="9">
        <v>4521</v>
      </c>
      <c r="F11" s="9">
        <f t="shared" si="0"/>
        <v>5125</v>
      </c>
      <c r="G11" s="9">
        <v>51259</v>
      </c>
      <c r="H11" s="9">
        <v>1521</v>
      </c>
      <c r="I11" s="10">
        <v>1649</v>
      </c>
    </row>
    <row r="12" spans="1:9" ht="12.75" customHeight="1">
      <c r="A12" s="8">
        <v>7</v>
      </c>
      <c r="B12" s="9" t="s">
        <v>611</v>
      </c>
      <c r="C12" s="9">
        <v>57</v>
      </c>
      <c r="D12" s="9">
        <v>347</v>
      </c>
      <c r="E12" s="9">
        <v>577</v>
      </c>
      <c r="F12" s="9">
        <f t="shared" si="0"/>
        <v>924</v>
      </c>
      <c r="G12" s="9">
        <v>9503</v>
      </c>
      <c r="H12" s="9">
        <v>286</v>
      </c>
      <c r="I12" s="10">
        <v>339</v>
      </c>
    </row>
    <row r="13" spans="1:9" ht="12.75" customHeight="1">
      <c r="A13" s="8">
        <v>8</v>
      </c>
      <c r="B13" s="9" t="s">
        <v>612</v>
      </c>
      <c r="C13" s="9">
        <v>493</v>
      </c>
      <c r="D13" s="9">
        <v>512</v>
      </c>
      <c r="E13" s="9">
        <v>7303</v>
      </c>
      <c r="F13" s="9">
        <f t="shared" si="0"/>
        <v>7815</v>
      </c>
      <c r="G13" s="9">
        <v>78744</v>
      </c>
      <c r="H13" s="9">
        <v>2261</v>
      </c>
      <c r="I13" s="10">
        <v>2402</v>
      </c>
    </row>
    <row r="14" spans="1:9" ht="12.75" customHeight="1">
      <c r="A14" s="8">
        <v>9</v>
      </c>
      <c r="B14" s="9" t="s">
        <v>639</v>
      </c>
      <c r="C14" s="9">
        <v>37</v>
      </c>
      <c r="D14" s="9">
        <v>45</v>
      </c>
      <c r="E14" s="9">
        <v>407</v>
      </c>
      <c r="F14" s="9">
        <f t="shared" si="0"/>
        <v>452</v>
      </c>
      <c r="G14" s="9">
        <v>4890</v>
      </c>
      <c r="H14" s="9">
        <v>155</v>
      </c>
      <c r="I14" s="10">
        <v>173</v>
      </c>
    </row>
    <row r="15" spans="1:9" ht="12.75" customHeight="1">
      <c r="A15" s="8">
        <v>10</v>
      </c>
      <c r="B15" s="9" t="s">
        <v>613</v>
      </c>
      <c r="C15" s="9">
        <v>232</v>
      </c>
      <c r="D15" s="9">
        <v>589</v>
      </c>
      <c r="E15" s="9">
        <v>3500</v>
      </c>
      <c r="F15" s="9">
        <f t="shared" si="0"/>
        <v>4089</v>
      </c>
      <c r="G15" s="9">
        <v>39249</v>
      </c>
      <c r="H15" s="9">
        <v>1202</v>
      </c>
      <c r="I15" s="10">
        <v>1431</v>
      </c>
    </row>
    <row r="16" spans="1:9" ht="12.75" customHeight="1">
      <c r="A16" s="8">
        <v>11</v>
      </c>
      <c r="B16" s="9" t="s">
        <v>640</v>
      </c>
      <c r="C16" s="9">
        <v>1738</v>
      </c>
      <c r="D16" s="9">
        <v>3659</v>
      </c>
      <c r="E16" s="9">
        <v>27022</v>
      </c>
      <c r="F16" s="9">
        <f t="shared" si="0"/>
        <v>30681</v>
      </c>
      <c r="G16" s="9">
        <v>340283</v>
      </c>
      <c r="H16" s="9">
        <v>9415</v>
      </c>
      <c r="I16" s="10">
        <v>9739</v>
      </c>
    </row>
    <row r="17" spans="1:9" ht="12.75" customHeight="1">
      <c r="A17" s="8">
        <v>12</v>
      </c>
      <c r="B17" s="9" t="s">
        <v>641</v>
      </c>
      <c r="C17" s="9">
        <v>1294</v>
      </c>
      <c r="D17" s="9">
        <v>3650</v>
      </c>
      <c r="E17" s="9">
        <v>21979</v>
      </c>
      <c r="F17" s="9">
        <f t="shared" si="0"/>
        <v>25629</v>
      </c>
      <c r="G17" s="9">
        <v>351969</v>
      </c>
      <c r="H17" s="9">
        <v>8782</v>
      </c>
      <c r="I17" s="10">
        <v>9428</v>
      </c>
    </row>
    <row r="18" spans="1:9" ht="12.75" customHeight="1">
      <c r="A18" s="8">
        <v>13</v>
      </c>
      <c r="B18" s="9" t="s">
        <v>642</v>
      </c>
      <c r="C18" s="9">
        <v>86</v>
      </c>
      <c r="D18" s="9">
        <v>934</v>
      </c>
      <c r="E18" s="9">
        <v>973</v>
      </c>
      <c r="F18" s="9">
        <f t="shared" si="0"/>
        <v>1907</v>
      </c>
      <c r="G18" s="9">
        <v>16768</v>
      </c>
      <c r="H18" s="9">
        <v>572</v>
      </c>
      <c r="I18" s="10">
        <v>627</v>
      </c>
    </row>
    <row r="19" spans="1:9" ht="12.75" customHeight="1">
      <c r="A19" s="8">
        <v>14</v>
      </c>
      <c r="B19" s="9" t="s">
        <v>643</v>
      </c>
      <c r="C19" s="9">
        <v>2255</v>
      </c>
      <c r="D19" s="9">
        <v>4242</v>
      </c>
      <c r="E19" s="9">
        <v>38224</v>
      </c>
      <c r="F19" s="9">
        <f t="shared" si="0"/>
        <v>42466</v>
      </c>
      <c r="G19" s="9">
        <v>409582</v>
      </c>
      <c r="H19" s="9">
        <v>11364</v>
      </c>
      <c r="I19" s="10">
        <v>11812</v>
      </c>
    </row>
    <row r="20" spans="1:9" ht="12.75" customHeight="1">
      <c r="A20" s="8">
        <v>15</v>
      </c>
      <c r="B20" s="9" t="s">
        <v>614</v>
      </c>
      <c r="C20" s="9">
        <v>511</v>
      </c>
      <c r="D20" s="9">
        <v>782</v>
      </c>
      <c r="E20" s="9">
        <v>9211</v>
      </c>
      <c r="F20" s="9">
        <f t="shared" si="0"/>
        <v>9993</v>
      </c>
      <c r="G20" s="9">
        <v>110367</v>
      </c>
      <c r="H20" s="9">
        <v>2985</v>
      </c>
      <c r="I20" s="10">
        <v>2924</v>
      </c>
    </row>
    <row r="21" spans="1:9" ht="12.75" customHeight="1">
      <c r="A21" s="8">
        <v>16</v>
      </c>
      <c r="B21" s="9" t="s">
        <v>615</v>
      </c>
      <c r="C21" s="9">
        <v>20</v>
      </c>
      <c r="D21" s="9">
        <v>81</v>
      </c>
      <c r="E21" s="9">
        <v>272</v>
      </c>
      <c r="F21" s="9">
        <f t="shared" si="0"/>
        <v>353</v>
      </c>
      <c r="G21" s="9">
        <v>2619</v>
      </c>
      <c r="H21" s="9">
        <v>93</v>
      </c>
      <c r="I21" s="10">
        <v>95</v>
      </c>
    </row>
    <row r="22" spans="1:9" ht="12.75" customHeight="1">
      <c r="A22" s="8">
        <v>17</v>
      </c>
      <c r="B22" s="9" t="s">
        <v>644</v>
      </c>
      <c r="C22" s="9">
        <v>487</v>
      </c>
      <c r="D22" s="9">
        <v>680</v>
      </c>
      <c r="E22" s="9">
        <v>8543</v>
      </c>
      <c r="F22" s="9">
        <f t="shared" si="0"/>
        <v>9223</v>
      </c>
      <c r="G22" s="9">
        <v>69049</v>
      </c>
      <c r="H22" s="9">
        <v>2169</v>
      </c>
      <c r="I22" s="10">
        <v>2350</v>
      </c>
    </row>
    <row r="23" spans="1:9" ht="12.75" customHeight="1">
      <c r="A23" s="8">
        <v>18</v>
      </c>
      <c r="B23" s="9" t="s">
        <v>645</v>
      </c>
      <c r="C23" s="9">
        <v>45</v>
      </c>
      <c r="D23" s="9">
        <v>157</v>
      </c>
      <c r="E23" s="9">
        <v>426</v>
      </c>
      <c r="F23" s="9">
        <f t="shared" si="0"/>
        <v>583</v>
      </c>
      <c r="G23" s="9">
        <v>4931</v>
      </c>
      <c r="H23" s="9">
        <v>176</v>
      </c>
      <c r="I23" s="10">
        <v>243</v>
      </c>
    </row>
    <row r="24" spans="1:9" ht="12.75" customHeight="1">
      <c r="A24" s="8">
        <v>19</v>
      </c>
      <c r="B24" s="9" t="s">
        <v>646</v>
      </c>
      <c r="C24" s="9">
        <v>170</v>
      </c>
      <c r="D24" s="9">
        <v>226</v>
      </c>
      <c r="E24" s="9">
        <v>2407</v>
      </c>
      <c r="F24" s="9">
        <f t="shared" si="0"/>
        <v>2633</v>
      </c>
      <c r="G24" s="9">
        <v>21193</v>
      </c>
      <c r="H24" s="9">
        <v>692</v>
      </c>
      <c r="I24" s="10">
        <v>785</v>
      </c>
    </row>
    <row r="25" spans="1:9" ht="12.75" customHeight="1">
      <c r="A25" s="8">
        <v>20</v>
      </c>
      <c r="B25" s="9" t="s">
        <v>647</v>
      </c>
      <c r="C25" s="9">
        <v>111</v>
      </c>
      <c r="D25" s="9">
        <v>229</v>
      </c>
      <c r="E25" s="9">
        <v>1219</v>
      </c>
      <c r="F25" s="9">
        <f t="shared" si="0"/>
        <v>1448</v>
      </c>
      <c r="G25" s="9">
        <v>14252</v>
      </c>
      <c r="H25" s="9">
        <v>470</v>
      </c>
      <c r="I25" s="10">
        <v>535</v>
      </c>
    </row>
    <row r="26" spans="1:9" ht="12.75" customHeight="1">
      <c r="A26" s="8">
        <v>21</v>
      </c>
      <c r="B26" s="9" t="s">
        <v>648</v>
      </c>
      <c r="C26" s="9">
        <v>269</v>
      </c>
      <c r="D26" s="9">
        <v>876</v>
      </c>
      <c r="E26" s="9">
        <v>3650</v>
      </c>
      <c r="F26" s="9">
        <f t="shared" si="0"/>
        <v>4526</v>
      </c>
      <c r="G26" s="9">
        <v>48589</v>
      </c>
      <c r="H26" s="9">
        <v>1504</v>
      </c>
      <c r="I26" s="10">
        <v>1646</v>
      </c>
    </row>
    <row r="27" spans="1:9" ht="12.75" customHeight="1">
      <c r="A27" s="8">
        <v>22</v>
      </c>
      <c r="B27" s="9" t="s">
        <v>649</v>
      </c>
      <c r="C27" s="9">
        <v>121</v>
      </c>
      <c r="D27" s="9">
        <v>241</v>
      </c>
      <c r="E27" s="9">
        <v>1574</v>
      </c>
      <c r="F27" s="9">
        <f t="shared" si="0"/>
        <v>1815</v>
      </c>
      <c r="G27" s="9">
        <v>14871</v>
      </c>
      <c r="H27" s="9">
        <v>503</v>
      </c>
      <c r="I27" s="10">
        <v>548</v>
      </c>
    </row>
    <row r="28" spans="1:9" ht="12.75" customHeight="1">
      <c r="A28" s="8">
        <v>23</v>
      </c>
      <c r="B28" s="9" t="s">
        <v>650</v>
      </c>
      <c r="C28" s="9">
        <v>38</v>
      </c>
      <c r="D28" s="9">
        <v>116</v>
      </c>
      <c r="E28" s="9">
        <v>341</v>
      </c>
      <c r="F28" s="9">
        <f t="shared" si="0"/>
        <v>457</v>
      </c>
      <c r="G28" s="9">
        <v>3113</v>
      </c>
      <c r="H28" s="9">
        <v>144</v>
      </c>
      <c r="I28" s="10">
        <v>165</v>
      </c>
    </row>
    <row r="29" spans="1:9" ht="12.75" customHeight="1">
      <c r="A29" s="8">
        <v>24</v>
      </c>
      <c r="B29" s="9" t="s">
        <v>651</v>
      </c>
      <c r="C29" s="9">
        <v>162</v>
      </c>
      <c r="D29" s="9">
        <v>432</v>
      </c>
      <c r="E29" s="9">
        <v>1622</v>
      </c>
      <c r="F29" s="9">
        <f t="shared" si="0"/>
        <v>2054</v>
      </c>
      <c r="G29" s="9">
        <v>16513</v>
      </c>
      <c r="H29" s="9">
        <v>612</v>
      </c>
      <c r="I29" s="10">
        <v>632</v>
      </c>
    </row>
    <row r="30" spans="1:9" ht="12.75" customHeight="1">
      <c r="A30" s="8">
        <v>25</v>
      </c>
      <c r="B30" s="9" t="s">
        <v>652</v>
      </c>
      <c r="C30" s="9">
        <v>566</v>
      </c>
      <c r="D30" s="9">
        <v>1443</v>
      </c>
      <c r="E30" s="9">
        <v>5659</v>
      </c>
      <c r="F30" s="9">
        <f t="shared" si="0"/>
        <v>7102</v>
      </c>
      <c r="G30" s="9">
        <v>56035</v>
      </c>
      <c r="H30" s="9">
        <v>2116</v>
      </c>
      <c r="I30" s="10">
        <v>2521</v>
      </c>
    </row>
    <row r="31" spans="1:9" ht="12.75" customHeight="1">
      <c r="A31" s="8">
        <v>26</v>
      </c>
      <c r="B31" s="9" t="s">
        <v>653</v>
      </c>
      <c r="C31" s="9">
        <v>117</v>
      </c>
      <c r="D31" s="9">
        <v>441</v>
      </c>
      <c r="E31" s="9">
        <v>1107</v>
      </c>
      <c r="F31" s="9">
        <f t="shared" si="0"/>
        <v>1548</v>
      </c>
      <c r="G31" s="9">
        <v>15292</v>
      </c>
      <c r="H31" s="9">
        <v>478</v>
      </c>
      <c r="I31" s="10">
        <v>510</v>
      </c>
    </row>
    <row r="32" spans="1:9" ht="12.75" customHeight="1">
      <c r="A32" s="8">
        <v>27</v>
      </c>
      <c r="B32" s="9" t="s">
        <v>616</v>
      </c>
      <c r="C32" s="9">
        <v>46</v>
      </c>
      <c r="D32" s="9">
        <v>252</v>
      </c>
      <c r="E32" s="9">
        <v>406</v>
      </c>
      <c r="F32" s="9">
        <f t="shared" si="0"/>
        <v>658</v>
      </c>
      <c r="G32" s="9">
        <v>4580</v>
      </c>
      <c r="H32" s="9">
        <v>195</v>
      </c>
      <c r="I32" s="10">
        <v>209</v>
      </c>
    </row>
    <row r="33" spans="1:9" ht="12.75" customHeight="1">
      <c r="A33" s="8">
        <v>28</v>
      </c>
      <c r="B33" s="9" t="s">
        <v>617</v>
      </c>
      <c r="C33" s="9">
        <v>38</v>
      </c>
      <c r="D33" s="9">
        <v>117</v>
      </c>
      <c r="E33" s="9">
        <v>333</v>
      </c>
      <c r="F33" s="9">
        <f t="shared" si="0"/>
        <v>450</v>
      </c>
      <c r="G33" s="9">
        <v>5922</v>
      </c>
      <c r="H33" s="9">
        <v>183</v>
      </c>
      <c r="I33" s="10">
        <v>190</v>
      </c>
    </row>
    <row r="34" spans="1:9" ht="12.75" customHeight="1">
      <c r="A34" s="8">
        <v>29</v>
      </c>
      <c r="B34" s="9" t="s">
        <v>618</v>
      </c>
      <c r="C34" s="9">
        <v>51</v>
      </c>
      <c r="D34" s="9">
        <v>138</v>
      </c>
      <c r="E34" s="9">
        <v>554</v>
      </c>
      <c r="F34" s="9">
        <f t="shared" si="0"/>
        <v>692</v>
      </c>
      <c r="G34" s="9">
        <v>8170</v>
      </c>
      <c r="H34" s="9">
        <v>226</v>
      </c>
      <c r="I34" s="10">
        <v>262</v>
      </c>
    </row>
    <row r="35" spans="1:9" ht="12.75" customHeight="1">
      <c r="A35" s="11">
        <v>30</v>
      </c>
      <c r="B35" s="12" t="s">
        <v>619</v>
      </c>
      <c r="C35" s="12">
        <v>22</v>
      </c>
      <c r="D35" s="12">
        <v>80</v>
      </c>
      <c r="E35" s="12">
        <v>261</v>
      </c>
      <c r="F35" s="12">
        <f t="shared" si="0"/>
        <v>341</v>
      </c>
      <c r="G35" s="12">
        <v>2402</v>
      </c>
      <c r="H35" s="12">
        <v>92</v>
      </c>
      <c r="I35" s="13">
        <v>97</v>
      </c>
    </row>
    <row r="36" spans="1:9" ht="12.75" customHeight="1">
      <c r="A36" s="177" t="s">
        <v>625</v>
      </c>
      <c r="B36" s="178"/>
      <c r="C36" s="14">
        <f>SUM(C6:C35)</f>
        <v>11404</v>
      </c>
      <c r="D36" s="14">
        <f aca="true" t="shared" si="1" ref="D36:I36">SUM(D6:D35)</f>
        <v>26389</v>
      </c>
      <c r="E36" s="14">
        <f t="shared" si="1"/>
        <v>169706</v>
      </c>
      <c r="F36" s="14">
        <f t="shared" si="1"/>
        <v>196095</v>
      </c>
      <c r="G36" s="14">
        <f t="shared" si="1"/>
        <v>2066747</v>
      </c>
      <c r="H36" s="14">
        <f t="shared" si="1"/>
        <v>58822</v>
      </c>
      <c r="I36" s="15">
        <f t="shared" si="1"/>
        <v>62887</v>
      </c>
    </row>
    <row r="37" spans="1:9" ht="12.75" customHeight="1">
      <c r="A37" s="26"/>
      <c r="B37" s="26"/>
      <c r="C37" s="27"/>
      <c r="D37" s="27"/>
      <c r="E37" s="27"/>
      <c r="F37" s="27"/>
      <c r="G37" s="27"/>
      <c r="H37" s="27"/>
      <c r="I37" s="27"/>
    </row>
    <row r="38" ht="3.75" customHeight="1"/>
    <row r="39" spans="1:9" ht="12.75" customHeight="1">
      <c r="A39" s="197" t="s">
        <v>654</v>
      </c>
      <c r="B39" s="198"/>
      <c r="C39" s="195" t="s">
        <v>671</v>
      </c>
      <c r="D39" s="195" t="s">
        <v>672</v>
      </c>
      <c r="E39" s="195"/>
      <c r="F39" s="195"/>
      <c r="G39" s="195" t="s">
        <v>675</v>
      </c>
      <c r="H39" s="195" t="s">
        <v>676</v>
      </c>
      <c r="I39" s="193" t="s">
        <v>677</v>
      </c>
    </row>
    <row r="40" spans="1:9" ht="12.75" customHeight="1">
      <c r="A40" s="199"/>
      <c r="B40" s="200"/>
      <c r="C40" s="196"/>
      <c r="D40" s="29" t="s">
        <v>673</v>
      </c>
      <c r="E40" s="29" t="s">
        <v>674</v>
      </c>
      <c r="F40" s="29" t="s">
        <v>625</v>
      </c>
      <c r="G40" s="196"/>
      <c r="H40" s="196"/>
      <c r="I40" s="194"/>
    </row>
    <row r="41" spans="1:9" ht="12.75" customHeight="1">
      <c r="A41" s="188" t="s">
        <v>626</v>
      </c>
      <c r="B41" s="189"/>
      <c r="C41" s="6">
        <v>1168</v>
      </c>
      <c r="D41" s="9">
        <v>17532</v>
      </c>
      <c r="E41" s="6">
        <v>14067</v>
      </c>
      <c r="F41" s="6">
        <f>D41+E41</f>
        <v>31599</v>
      </c>
      <c r="G41" s="6">
        <v>508521</v>
      </c>
      <c r="H41" s="6">
        <v>12637</v>
      </c>
      <c r="I41" s="7">
        <v>13648</v>
      </c>
    </row>
    <row r="42" spans="1:9" ht="12.75" customHeight="1">
      <c r="A42" s="190" t="s">
        <v>655</v>
      </c>
      <c r="B42" s="191"/>
      <c r="C42" s="12">
        <v>10236</v>
      </c>
      <c r="D42" s="12">
        <v>8857</v>
      </c>
      <c r="E42" s="12">
        <v>155639</v>
      </c>
      <c r="F42" s="12">
        <f>D42+E42</f>
        <v>164496</v>
      </c>
      <c r="G42" s="12">
        <v>1558226</v>
      </c>
      <c r="H42" s="12">
        <v>46185</v>
      </c>
      <c r="I42" s="13">
        <v>49239</v>
      </c>
    </row>
  </sheetData>
  <mergeCells count="16">
    <mergeCell ref="I4:I5"/>
    <mergeCell ref="C39:C40"/>
    <mergeCell ref="D39:F39"/>
    <mergeCell ref="G39:G40"/>
    <mergeCell ref="H39:H40"/>
    <mergeCell ref="I39:I40"/>
    <mergeCell ref="D4:F4"/>
    <mergeCell ref="G4:G5"/>
    <mergeCell ref="H4:H5"/>
    <mergeCell ref="A41:B41"/>
    <mergeCell ref="A39:B40"/>
    <mergeCell ref="A42:B42"/>
    <mergeCell ref="C4:C5"/>
    <mergeCell ref="A36:B36"/>
    <mergeCell ref="A4:A5"/>
    <mergeCell ref="B4:B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4" width="5.7109375" style="4" customWidth="1"/>
    <col min="5" max="6" width="6.28125" style="4" customWidth="1"/>
    <col min="7" max="7" width="6.7109375" style="4" customWidth="1"/>
    <col min="8" max="9" width="5.7109375" style="4" customWidth="1"/>
    <col min="10" max="16384" width="9.140625" style="4" customWidth="1"/>
  </cols>
  <sheetData>
    <row r="1" spans="1:2" ht="12.75" customHeight="1">
      <c r="A1" s="1" t="s">
        <v>678</v>
      </c>
      <c r="B1" s="1" t="s">
        <v>664</v>
      </c>
    </row>
    <row r="2" spans="1:2" ht="12.75" customHeight="1">
      <c r="A2" s="1"/>
      <c r="B2" s="1" t="s">
        <v>669</v>
      </c>
    </row>
    <row r="3" ht="3.75" customHeight="1">
      <c r="A3" s="3"/>
    </row>
    <row r="4" spans="1:9" ht="12.75" customHeight="1">
      <c r="A4" s="179" t="s">
        <v>621</v>
      </c>
      <c r="B4" s="181" t="s">
        <v>620</v>
      </c>
      <c r="C4" s="195" t="s">
        <v>671</v>
      </c>
      <c r="D4" s="195" t="s">
        <v>672</v>
      </c>
      <c r="E4" s="195"/>
      <c r="F4" s="195"/>
      <c r="G4" s="195" t="s">
        <v>675</v>
      </c>
      <c r="H4" s="195" t="s">
        <v>676</v>
      </c>
      <c r="I4" s="193" t="s">
        <v>677</v>
      </c>
    </row>
    <row r="5" spans="1:9" ht="12.75" customHeight="1">
      <c r="A5" s="180"/>
      <c r="B5" s="182"/>
      <c r="C5" s="196"/>
      <c r="D5" s="29" t="s">
        <v>673</v>
      </c>
      <c r="E5" s="29" t="s">
        <v>674</v>
      </c>
      <c r="F5" s="29" t="s">
        <v>625</v>
      </c>
      <c r="G5" s="196"/>
      <c r="H5" s="196"/>
      <c r="I5" s="194"/>
    </row>
    <row r="6" spans="1:9" ht="12.75" customHeight="1">
      <c r="A6" s="5">
        <v>1</v>
      </c>
      <c r="B6" s="6" t="s">
        <v>635</v>
      </c>
      <c r="C6" s="6">
        <v>109</v>
      </c>
      <c r="D6" s="6">
        <v>1209</v>
      </c>
      <c r="E6" s="6">
        <v>1274</v>
      </c>
      <c r="F6" s="6">
        <f>D6+E6</f>
        <v>2483</v>
      </c>
      <c r="G6" s="6">
        <v>29040</v>
      </c>
      <c r="H6" s="6">
        <v>775</v>
      </c>
      <c r="I6" s="7">
        <v>760</v>
      </c>
    </row>
    <row r="7" spans="1:9" ht="12.75" customHeight="1">
      <c r="A7" s="8">
        <v>2</v>
      </c>
      <c r="B7" s="9" t="s">
        <v>636</v>
      </c>
      <c r="C7" s="9">
        <v>347</v>
      </c>
      <c r="D7" s="9">
        <v>639</v>
      </c>
      <c r="E7" s="9">
        <v>4580</v>
      </c>
      <c r="F7" s="9">
        <f aca="true" t="shared" si="0" ref="F7:F35">D7+E7</f>
        <v>5219</v>
      </c>
      <c r="G7" s="9">
        <v>48089</v>
      </c>
      <c r="H7" s="9">
        <v>1479</v>
      </c>
      <c r="I7" s="10">
        <v>1999</v>
      </c>
    </row>
    <row r="8" spans="1:9" ht="12.75" customHeight="1">
      <c r="A8" s="8">
        <v>3</v>
      </c>
      <c r="B8" s="9" t="s">
        <v>637</v>
      </c>
      <c r="C8" s="9">
        <v>143</v>
      </c>
      <c r="D8" s="9">
        <v>638</v>
      </c>
      <c r="E8" s="9">
        <v>1991</v>
      </c>
      <c r="F8" s="9">
        <f t="shared" si="0"/>
        <v>2629</v>
      </c>
      <c r="G8" s="9">
        <v>21651</v>
      </c>
      <c r="H8" s="9">
        <v>726</v>
      </c>
      <c r="I8" s="10">
        <v>860</v>
      </c>
    </row>
    <row r="9" spans="1:9" ht="12.75" customHeight="1">
      <c r="A9" s="8">
        <v>4</v>
      </c>
      <c r="B9" s="9" t="s">
        <v>609</v>
      </c>
      <c r="C9" s="9">
        <v>142</v>
      </c>
      <c r="D9" s="9">
        <v>297</v>
      </c>
      <c r="E9" s="9">
        <v>1830</v>
      </c>
      <c r="F9" s="9">
        <f t="shared" si="0"/>
        <v>2127</v>
      </c>
      <c r="G9" s="9">
        <v>15875</v>
      </c>
      <c r="H9" s="9">
        <v>570</v>
      </c>
      <c r="I9" s="10">
        <v>608</v>
      </c>
    </row>
    <row r="10" spans="1:9" ht="12.75" customHeight="1">
      <c r="A10" s="8">
        <v>5</v>
      </c>
      <c r="B10" s="9" t="s">
        <v>610</v>
      </c>
      <c r="C10" s="9">
        <v>83</v>
      </c>
      <c r="D10" s="9">
        <v>239</v>
      </c>
      <c r="E10" s="9">
        <v>987</v>
      </c>
      <c r="F10" s="9">
        <f t="shared" si="0"/>
        <v>1226</v>
      </c>
      <c r="G10" s="9">
        <v>11903</v>
      </c>
      <c r="H10" s="9">
        <v>384</v>
      </c>
      <c r="I10" s="10">
        <v>451</v>
      </c>
    </row>
    <row r="11" spans="1:9" ht="12.75" customHeight="1">
      <c r="A11" s="8">
        <v>6</v>
      </c>
      <c r="B11" s="9" t="s">
        <v>638</v>
      </c>
      <c r="C11" s="9">
        <v>87</v>
      </c>
      <c r="D11" s="9">
        <v>360</v>
      </c>
      <c r="E11" s="9">
        <v>1427</v>
      </c>
      <c r="F11" s="9">
        <f t="shared" si="0"/>
        <v>1787</v>
      </c>
      <c r="G11" s="9">
        <v>19936</v>
      </c>
      <c r="H11" s="9">
        <v>540</v>
      </c>
      <c r="I11" s="10">
        <v>500</v>
      </c>
    </row>
    <row r="12" spans="1:9" ht="12.75" customHeight="1">
      <c r="A12" s="8">
        <v>7</v>
      </c>
      <c r="B12" s="9" t="s">
        <v>611</v>
      </c>
      <c r="C12" s="9">
        <v>31</v>
      </c>
      <c r="D12" s="9">
        <v>214</v>
      </c>
      <c r="E12" s="9">
        <v>305</v>
      </c>
      <c r="F12" s="9">
        <f t="shared" si="0"/>
        <v>519</v>
      </c>
      <c r="G12" s="9">
        <v>1723</v>
      </c>
      <c r="H12" s="9">
        <v>59</v>
      </c>
      <c r="I12" s="10">
        <v>194</v>
      </c>
    </row>
    <row r="13" spans="1:9" ht="12.75" customHeight="1">
      <c r="A13" s="8">
        <v>8</v>
      </c>
      <c r="B13" s="9" t="s">
        <v>612</v>
      </c>
      <c r="C13" s="9">
        <v>141</v>
      </c>
      <c r="D13" s="9">
        <v>314</v>
      </c>
      <c r="E13" s="9">
        <v>2193</v>
      </c>
      <c r="F13" s="9">
        <f t="shared" si="0"/>
        <v>2507</v>
      </c>
      <c r="G13" s="9">
        <v>5464</v>
      </c>
      <c r="H13" s="9">
        <v>166</v>
      </c>
      <c r="I13" s="10">
        <v>672</v>
      </c>
    </row>
    <row r="14" spans="1:9" ht="12.75" customHeight="1">
      <c r="A14" s="8">
        <v>9</v>
      </c>
      <c r="B14" s="9" t="s">
        <v>639</v>
      </c>
      <c r="C14" s="9">
        <v>14</v>
      </c>
      <c r="D14" s="9">
        <v>26</v>
      </c>
      <c r="E14" s="9">
        <v>176</v>
      </c>
      <c r="F14" s="9">
        <f t="shared" si="0"/>
        <v>202</v>
      </c>
      <c r="G14" s="9">
        <v>21138</v>
      </c>
      <c r="H14" s="9">
        <v>652</v>
      </c>
      <c r="I14" s="10">
        <v>66</v>
      </c>
    </row>
    <row r="15" spans="1:9" ht="12.75" customHeight="1">
      <c r="A15" s="8">
        <v>10</v>
      </c>
      <c r="B15" s="9" t="s">
        <v>613</v>
      </c>
      <c r="C15" s="9">
        <v>69</v>
      </c>
      <c r="D15" s="9">
        <v>356</v>
      </c>
      <c r="E15" s="9">
        <v>1218</v>
      </c>
      <c r="F15" s="9">
        <f t="shared" si="0"/>
        <v>1574</v>
      </c>
      <c r="G15" s="9">
        <v>12770</v>
      </c>
      <c r="H15" s="9">
        <v>410</v>
      </c>
      <c r="I15" s="10">
        <v>535</v>
      </c>
    </row>
    <row r="16" spans="1:9" ht="12.75" customHeight="1">
      <c r="A16" s="8">
        <v>11</v>
      </c>
      <c r="B16" s="9" t="s">
        <v>640</v>
      </c>
      <c r="C16" s="9">
        <v>575</v>
      </c>
      <c r="D16" s="9">
        <v>2069</v>
      </c>
      <c r="E16" s="9">
        <v>8703</v>
      </c>
      <c r="F16" s="9">
        <f t="shared" si="0"/>
        <v>10772</v>
      </c>
      <c r="G16" s="9">
        <v>93643</v>
      </c>
      <c r="H16" s="9">
        <v>2892</v>
      </c>
      <c r="I16" s="10">
        <v>3357</v>
      </c>
    </row>
    <row r="17" spans="1:9" ht="12.75" customHeight="1">
      <c r="A17" s="8">
        <v>12</v>
      </c>
      <c r="B17" s="9" t="s">
        <v>641</v>
      </c>
      <c r="C17" s="9">
        <v>354</v>
      </c>
      <c r="D17" s="9">
        <v>1531</v>
      </c>
      <c r="E17" s="9">
        <v>6701</v>
      </c>
      <c r="F17" s="9">
        <f t="shared" si="0"/>
        <v>8232</v>
      </c>
      <c r="G17" s="9">
        <v>26699</v>
      </c>
      <c r="H17" s="9">
        <v>829</v>
      </c>
      <c r="I17" s="10">
        <v>2726</v>
      </c>
    </row>
    <row r="18" spans="1:9" ht="12.75" customHeight="1">
      <c r="A18" s="8">
        <v>13</v>
      </c>
      <c r="B18" s="9" t="s">
        <v>642</v>
      </c>
      <c r="C18" s="9">
        <v>33</v>
      </c>
      <c r="D18" s="9">
        <v>444</v>
      </c>
      <c r="E18" s="9">
        <v>567</v>
      </c>
      <c r="F18" s="9">
        <f t="shared" si="0"/>
        <v>1011</v>
      </c>
      <c r="G18" s="9">
        <v>103404</v>
      </c>
      <c r="H18" s="9">
        <v>2631</v>
      </c>
      <c r="I18" s="10">
        <v>325</v>
      </c>
    </row>
    <row r="19" spans="1:9" ht="12.75" customHeight="1">
      <c r="A19" s="8">
        <v>14</v>
      </c>
      <c r="B19" s="9" t="s">
        <v>643</v>
      </c>
      <c r="C19" s="9">
        <v>837</v>
      </c>
      <c r="D19" s="9">
        <v>1898</v>
      </c>
      <c r="E19" s="9">
        <v>14971</v>
      </c>
      <c r="F19" s="9">
        <f t="shared" si="0"/>
        <v>16869</v>
      </c>
      <c r="G19" s="9">
        <v>10593</v>
      </c>
      <c r="H19" s="9">
        <v>306</v>
      </c>
      <c r="I19" s="10">
        <v>4852</v>
      </c>
    </row>
    <row r="20" spans="1:9" ht="12.75" customHeight="1">
      <c r="A20" s="8">
        <v>15</v>
      </c>
      <c r="B20" s="9" t="s">
        <v>614</v>
      </c>
      <c r="C20" s="9">
        <v>183</v>
      </c>
      <c r="D20" s="9">
        <v>333</v>
      </c>
      <c r="E20" s="9">
        <v>2821</v>
      </c>
      <c r="F20" s="9">
        <f t="shared" si="0"/>
        <v>3154</v>
      </c>
      <c r="G20" s="9">
        <v>159674</v>
      </c>
      <c r="H20" s="9">
        <v>4543</v>
      </c>
      <c r="I20" s="10">
        <v>939</v>
      </c>
    </row>
    <row r="21" spans="1:9" ht="12.75" customHeight="1">
      <c r="A21" s="8">
        <v>16</v>
      </c>
      <c r="B21" s="9" t="s">
        <v>615</v>
      </c>
      <c r="C21" s="9">
        <v>10</v>
      </c>
      <c r="D21" s="9">
        <v>51</v>
      </c>
      <c r="E21" s="9">
        <v>124</v>
      </c>
      <c r="F21" s="9">
        <f t="shared" si="0"/>
        <v>175</v>
      </c>
      <c r="G21" s="9">
        <v>1290</v>
      </c>
      <c r="H21" s="9">
        <v>47</v>
      </c>
      <c r="I21" s="10">
        <v>42</v>
      </c>
    </row>
    <row r="22" spans="1:9" ht="12.75" customHeight="1">
      <c r="A22" s="8">
        <v>17</v>
      </c>
      <c r="B22" s="9" t="s">
        <v>644</v>
      </c>
      <c r="C22" s="9">
        <v>205</v>
      </c>
      <c r="D22" s="9">
        <v>367</v>
      </c>
      <c r="E22" s="9">
        <v>3753</v>
      </c>
      <c r="F22" s="9">
        <f t="shared" si="0"/>
        <v>4120</v>
      </c>
      <c r="G22" s="9">
        <v>34295</v>
      </c>
      <c r="H22" s="9">
        <v>1040</v>
      </c>
      <c r="I22" s="10">
        <v>1052</v>
      </c>
    </row>
    <row r="23" spans="1:9" ht="12.75" customHeight="1">
      <c r="A23" s="8">
        <v>18</v>
      </c>
      <c r="B23" s="9" t="s">
        <v>645</v>
      </c>
      <c r="C23" s="9">
        <v>15</v>
      </c>
      <c r="D23" s="9">
        <v>88</v>
      </c>
      <c r="E23" s="9">
        <v>168</v>
      </c>
      <c r="F23" s="9">
        <f t="shared" si="0"/>
        <v>256</v>
      </c>
      <c r="G23" s="9">
        <v>2231</v>
      </c>
      <c r="H23" s="9">
        <v>82</v>
      </c>
      <c r="I23" s="10">
        <v>99</v>
      </c>
    </row>
    <row r="24" spans="1:9" ht="12.75" customHeight="1">
      <c r="A24" s="8">
        <v>19</v>
      </c>
      <c r="B24" s="9" t="s">
        <v>646</v>
      </c>
      <c r="C24" s="9">
        <v>53</v>
      </c>
      <c r="D24" s="9">
        <v>104</v>
      </c>
      <c r="E24" s="9">
        <v>576</v>
      </c>
      <c r="F24" s="9">
        <f t="shared" si="0"/>
        <v>680</v>
      </c>
      <c r="G24" s="9">
        <v>7399</v>
      </c>
      <c r="H24" s="9">
        <v>227</v>
      </c>
      <c r="I24" s="10">
        <v>253</v>
      </c>
    </row>
    <row r="25" spans="1:9" ht="12.75" customHeight="1">
      <c r="A25" s="8">
        <v>20</v>
      </c>
      <c r="B25" s="9" t="s">
        <v>647</v>
      </c>
      <c r="C25" s="9">
        <v>35</v>
      </c>
      <c r="D25" s="9">
        <v>119</v>
      </c>
      <c r="E25" s="9">
        <v>385</v>
      </c>
      <c r="F25" s="9">
        <f t="shared" si="0"/>
        <v>504</v>
      </c>
      <c r="G25" s="9">
        <v>4285</v>
      </c>
      <c r="H25" s="9">
        <v>152</v>
      </c>
      <c r="I25" s="10">
        <v>156</v>
      </c>
    </row>
    <row r="26" spans="1:9" ht="12.75" customHeight="1">
      <c r="A26" s="8">
        <v>21</v>
      </c>
      <c r="B26" s="9" t="s">
        <v>648</v>
      </c>
      <c r="C26" s="9">
        <v>103</v>
      </c>
      <c r="D26" s="9">
        <v>427</v>
      </c>
      <c r="E26" s="9">
        <v>1566</v>
      </c>
      <c r="F26" s="9">
        <f t="shared" si="0"/>
        <v>1993</v>
      </c>
      <c r="G26" s="9">
        <v>17800</v>
      </c>
      <c r="H26" s="9">
        <v>562</v>
      </c>
      <c r="I26" s="10">
        <v>609</v>
      </c>
    </row>
    <row r="27" spans="1:9" ht="12.75" customHeight="1">
      <c r="A27" s="8">
        <v>22</v>
      </c>
      <c r="B27" s="9" t="s">
        <v>649</v>
      </c>
      <c r="C27" s="9">
        <v>55</v>
      </c>
      <c r="D27" s="9">
        <v>150</v>
      </c>
      <c r="E27" s="9">
        <v>752</v>
      </c>
      <c r="F27" s="9">
        <f t="shared" si="0"/>
        <v>902</v>
      </c>
      <c r="G27" s="9">
        <v>6843</v>
      </c>
      <c r="H27" s="9">
        <v>236</v>
      </c>
      <c r="I27" s="10">
        <v>242</v>
      </c>
    </row>
    <row r="28" spans="1:9" ht="12.75" customHeight="1">
      <c r="A28" s="8">
        <v>23</v>
      </c>
      <c r="B28" s="9" t="s">
        <v>650</v>
      </c>
      <c r="C28" s="9">
        <v>11</v>
      </c>
      <c r="D28" s="9">
        <v>74</v>
      </c>
      <c r="E28" s="9">
        <v>111</v>
      </c>
      <c r="F28" s="9">
        <f t="shared" si="0"/>
        <v>185</v>
      </c>
      <c r="G28" s="9">
        <v>1196</v>
      </c>
      <c r="H28" s="9">
        <v>48</v>
      </c>
      <c r="I28" s="10">
        <v>65</v>
      </c>
    </row>
    <row r="29" spans="1:9" ht="12.75" customHeight="1">
      <c r="A29" s="8">
        <v>24</v>
      </c>
      <c r="B29" s="9" t="s">
        <v>651</v>
      </c>
      <c r="C29" s="9">
        <v>47</v>
      </c>
      <c r="D29" s="9">
        <v>194</v>
      </c>
      <c r="E29" s="9">
        <v>457</v>
      </c>
      <c r="F29" s="9">
        <f t="shared" si="0"/>
        <v>651</v>
      </c>
      <c r="G29" s="9">
        <v>1927</v>
      </c>
      <c r="H29" s="9">
        <v>82</v>
      </c>
      <c r="I29" s="10">
        <v>233</v>
      </c>
    </row>
    <row r="30" spans="1:9" ht="12.75" customHeight="1">
      <c r="A30" s="8">
        <v>25</v>
      </c>
      <c r="B30" s="9" t="s">
        <v>652</v>
      </c>
      <c r="C30" s="9">
        <v>219</v>
      </c>
      <c r="D30" s="9">
        <v>746</v>
      </c>
      <c r="E30" s="9">
        <v>2419</v>
      </c>
      <c r="F30" s="9">
        <f t="shared" si="0"/>
        <v>3165</v>
      </c>
      <c r="G30" s="9">
        <v>5544</v>
      </c>
      <c r="H30" s="9">
        <v>208</v>
      </c>
      <c r="I30" s="10">
        <v>996</v>
      </c>
    </row>
    <row r="31" spans="1:9" ht="12.75" customHeight="1">
      <c r="A31" s="8">
        <v>26</v>
      </c>
      <c r="B31" s="9" t="s">
        <v>653</v>
      </c>
      <c r="C31" s="9">
        <v>42</v>
      </c>
      <c r="D31" s="9">
        <v>184</v>
      </c>
      <c r="E31" s="9">
        <v>495</v>
      </c>
      <c r="F31" s="9">
        <f t="shared" si="0"/>
        <v>679</v>
      </c>
      <c r="G31" s="9">
        <v>21947</v>
      </c>
      <c r="H31" s="9">
        <v>873</v>
      </c>
      <c r="I31" s="10">
        <v>194</v>
      </c>
    </row>
    <row r="32" spans="1:9" ht="12.75" customHeight="1">
      <c r="A32" s="8">
        <v>27</v>
      </c>
      <c r="B32" s="9" t="s">
        <v>616</v>
      </c>
      <c r="C32" s="9">
        <v>19</v>
      </c>
      <c r="D32" s="9">
        <v>131</v>
      </c>
      <c r="E32" s="9">
        <v>180</v>
      </c>
      <c r="F32" s="9">
        <f t="shared" si="0"/>
        <v>311</v>
      </c>
      <c r="G32" s="9">
        <v>5768</v>
      </c>
      <c r="H32" s="9">
        <v>191</v>
      </c>
      <c r="I32" s="10">
        <v>89</v>
      </c>
    </row>
    <row r="33" spans="1:9" ht="12.75" customHeight="1">
      <c r="A33" s="8">
        <v>28</v>
      </c>
      <c r="B33" s="9" t="s">
        <v>617</v>
      </c>
      <c r="C33" s="9">
        <v>13</v>
      </c>
      <c r="D33" s="9">
        <v>91</v>
      </c>
      <c r="E33" s="9">
        <v>135</v>
      </c>
      <c r="F33" s="9">
        <f t="shared" si="0"/>
        <v>226</v>
      </c>
      <c r="G33" s="9">
        <v>2250</v>
      </c>
      <c r="H33" s="9">
        <v>70</v>
      </c>
      <c r="I33" s="10">
        <v>95</v>
      </c>
    </row>
    <row r="34" spans="1:9" ht="12.75" customHeight="1">
      <c r="A34" s="8">
        <v>29</v>
      </c>
      <c r="B34" s="9" t="s">
        <v>618</v>
      </c>
      <c r="C34" s="9">
        <v>19</v>
      </c>
      <c r="D34" s="9">
        <v>82</v>
      </c>
      <c r="E34" s="9">
        <v>197</v>
      </c>
      <c r="F34" s="9">
        <f t="shared" si="0"/>
        <v>279</v>
      </c>
      <c r="G34" s="9">
        <v>3085</v>
      </c>
      <c r="H34" s="9">
        <v>96</v>
      </c>
      <c r="I34" s="10">
        <v>136</v>
      </c>
    </row>
    <row r="35" spans="1:9" ht="12.75" customHeight="1">
      <c r="A35" s="11">
        <v>30</v>
      </c>
      <c r="B35" s="12" t="s">
        <v>619</v>
      </c>
      <c r="C35" s="12">
        <v>9</v>
      </c>
      <c r="D35" s="12">
        <v>62</v>
      </c>
      <c r="E35" s="12">
        <v>83</v>
      </c>
      <c r="F35" s="12">
        <f t="shared" si="0"/>
        <v>145</v>
      </c>
      <c r="G35" s="12">
        <v>842</v>
      </c>
      <c r="H35" s="12">
        <v>39</v>
      </c>
      <c r="I35" s="13">
        <v>42</v>
      </c>
    </row>
    <row r="36" spans="1:9" ht="12.75" customHeight="1">
      <c r="A36" s="177" t="s">
        <v>625</v>
      </c>
      <c r="B36" s="178"/>
      <c r="C36" s="14">
        <f>SUM(C6:C35)</f>
        <v>4003</v>
      </c>
      <c r="D36" s="14">
        <f aca="true" t="shared" si="1" ref="D36:I36">SUM(D6:D35)</f>
        <v>13437</v>
      </c>
      <c r="E36" s="14">
        <f t="shared" si="1"/>
        <v>61145</v>
      </c>
      <c r="F36" s="14">
        <f t="shared" si="1"/>
        <v>74582</v>
      </c>
      <c r="G36" s="14">
        <f t="shared" si="1"/>
        <v>698304</v>
      </c>
      <c r="H36" s="14">
        <f t="shared" si="1"/>
        <v>20915</v>
      </c>
      <c r="I36" s="15">
        <f t="shared" si="1"/>
        <v>23147</v>
      </c>
    </row>
    <row r="37" spans="1:9" ht="12.75" customHeight="1">
      <c r="A37" s="26"/>
      <c r="B37" s="26"/>
      <c r="C37" s="27"/>
      <c r="D37" s="32"/>
      <c r="E37" s="27"/>
      <c r="F37" s="27"/>
      <c r="G37" s="27"/>
      <c r="H37" s="27"/>
      <c r="I37" s="27"/>
    </row>
    <row r="38" ht="3.75" customHeight="1"/>
    <row r="39" spans="1:9" ht="12.75" customHeight="1">
      <c r="A39" s="197" t="s">
        <v>654</v>
      </c>
      <c r="B39" s="198"/>
      <c r="C39" s="195" t="s">
        <v>671</v>
      </c>
      <c r="D39" s="195" t="s">
        <v>672</v>
      </c>
      <c r="E39" s="195"/>
      <c r="F39" s="195"/>
      <c r="G39" s="195" t="s">
        <v>675</v>
      </c>
      <c r="H39" s="195" t="s">
        <v>676</v>
      </c>
      <c r="I39" s="193" t="s">
        <v>677</v>
      </c>
    </row>
    <row r="40" spans="1:9" ht="12.75" customHeight="1">
      <c r="A40" s="199"/>
      <c r="B40" s="200"/>
      <c r="C40" s="196"/>
      <c r="D40" s="29" t="s">
        <v>673</v>
      </c>
      <c r="E40" s="29" t="s">
        <v>674</v>
      </c>
      <c r="F40" s="29" t="s">
        <v>625</v>
      </c>
      <c r="G40" s="196"/>
      <c r="H40" s="196"/>
      <c r="I40" s="194"/>
    </row>
    <row r="41" spans="1:9" ht="12.75" customHeight="1">
      <c r="A41" s="188" t="s">
        <v>626</v>
      </c>
      <c r="B41" s="189"/>
      <c r="C41" s="6">
        <v>575</v>
      </c>
      <c r="D41" s="9">
        <v>11068</v>
      </c>
      <c r="E41" s="6">
        <v>6759</v>
      </c>
      <c r="F41" s="6">
        <f>D41+E41</f>
        <v>17827</v>
      </c>
      <c r="G41" s="6">
        <v>291608</v>
      </c>
      <c r="H41" s="6">
        <v>7206</v>
      </c>
      <c r="I41" s="7">
        <v>7298</v>
      </c>
    </row>
    <row r="42" spans="1:9" ht="12.75" customHeight="1">
      <c r="A42" s="190" t="s">
        <v>655</v>
      </c>
      <c r="B42" s="191"/>
      <c r="C42" s="12">
        <v>3428</v>
      </c>
      <c r="D42" s="12">
        <v>2369</v>
      </c>
      <c r="E42" s="12">
        <v>54386</v>
      </c>
      <c r="F42" s="12">
        <f>D42+E42</f>
        <v>56755</v>
      </c>
      <c r="G42" s="12">
        <v>406696</v>
      </c>
      <c r="H42" s="12">
        <v>13709</v>
      </c>
      <c r="I42" s="13">
        <v>15849</v>
      </c>
    </row>
  </sheetData>
  <mergeCells count="16">
    <mergeCell ref="A41:B41"/>
    <mergeCell ref="A39:B40"/>
    <mergeCell ref="A42:B42"/>
    <mergeCell ref="C4:C5"/>
    <mergeCell ref="A36:B36"/>
    <mergeCell ref="A4:A5"/>
    <mergeCell ref="B4:B5"/>
    <mergeCell ref="I4:I5"/>
    <mergeCell ref="C39:C40"/>
    <mergeCell ref="D39:F39"/>
    <mergeCell ref="G39:G40"/>
    <mergeCell ref="H39:H40"/>
    <mergeCell ref="I39:I40"/>
    <mergeCell ref="D4:F4"/>
    <mergeCell ref="G4:G5"/>
    <mergeCell ref="H4:H5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G12" sqref="G12"/>
    </sheetView>
  </sheetViews>
  <sheetFormatPr defaultColWidth="9.140625" defaultRowHeight="16.5" customHeight="1"/>
  <cols>
    <col min="1" max="1" width="4.7109375" style="4" customWidth="1"/>
    <col min="2" max="2" width="11.7109375" style="4" customWidth="1"/>
    <col min="3" max="5" width="8.7109375" style="4" customWidth="1"/>
    <col min="6" max="7" width="7.7109375" style="4" customWidth="1"/>
    <col min="8" max="16384" width="9.140625" style="4" customWidth="1"/>
  </cols>
  <sheetData>
    <row r="1" spans="1:2" ht="12.75" customHeight="1">
      <c r="A1" s="1" t="s">
        <v>679</v>
      </c>
      <c r="B1" s="1" t="s">
        <v>761</v>
      </c>
    </row>
    <row r="2" spans="1:2" ht="12.75" customHeight="1">
      <c r="A2" s="1"/>
      <c r="B2" s="1" t="s">
        <v>667</v>
      </c>
    </row>
    <row r="3" ht="3.75" customHeight="1">
      <c r="A3" s="3"/>
    </row>
    <row r="4" spans="1:7" ht="12.75" customHeight="1">
      <c r="A4" s="179" t="s">
        <v>621</v>
      </c>
      <c r="B4" s="181" t="s">
        <v>620</v>
      </c>
      <c r="C4" s="195" t="s">
        <v>675</v>
      </c>
      <c r="D4" s="195"/>
      <c r="E4" s="195"/>
      <c r="F4" s="173" t="s">
        <v>676</v>
      </c>
      <c r="G4" s="175" t="s">
        <v>760</v>
      </c>
    </row>
    <row r="5" spans="1:7" ht="12.75" customHeight="1">
      <c r="A5" s="180"/>
      <c r="B5" s="182"/>
      <c r="C5" s="29" t="s">
        <v>680</v>
      </c>
      <c r="D5" s="29" t="s">
        <v>681</v>
      </c>
      <c r="E5" s="29" t="s">
        <v>625</v>
      </c>
      <c r="F5" s="174"/>
      <c r="G5" s="176"/>
    </row>
    <row r="6" spans="1:7" ht="12.75" customHeight="1">
      <c r="A6" s="5">
        <v>1</v>
      </c>
      <c r="B6" s="6" t="s">
        <v>635</v>
      </c>
      <c r="C6" s="6">
        <v>57800</v>
      </c>
      <c r="D6" s="6">
        <v>56735</v>
      </c>
      <c r="E6" s="6">
        <f aca="true" t="shared" si="0" ref="E6:E35">C6+D6</f>
        <v>114535</v>
      </c>
      <c r="F6" s="6">
        <v>3929</v>
      </c>
      <c r="G6" s="21">
        <f>E6/F6</f>
        <v>29.151183507253755</v>
      </c>
    </row>
    <row r="7" spans="1:7" ht="12.75" customHeight="1">
      <c r="A7" s="8">
        <v>2</v>
      </c>
      <c r="B7" s="9" t="s">
        <v>636</v>
      </c>
      <c r="C7" s="9">
        <v>40216</v>
      </c>
      <c r="D7" s="9">
        <v>38811</v>
      </c>
      <c r="E7" s="9">
        <f t="shared" si="0"/>
        <v>79027</v>
      </c>
      <c r="F7" s="9">
        <v>3589</v>
      </c>
      <c r="G7" s="23">
        <f aca="true" t="shared" si="1" ref="G7:G36">E7/F7</f>
        <v>22.019225410977988</v>
      </c>
    </row>
    <row r="8" spans="1:7" ht="12.75" customHeight="1">
      <c r="A8" s="8">
        <v>3</v>
      </c>
      <c r="B8" s="9" t="s">
        <v>637</v>
      </c>
      <c r="C8" s="9">
        <v>7278</v>
      </c>
      <c r="D8" s="9">
        <v>6971</v>
      </c>
      <c r="E8" s="9">
        <f t="shared" si="0"/>
        <v>14249</v>
      </c>
      <c r="F8" s="9">
        <v>714</v>
      </c>
      <c r="G8" s="23">
        <f t="shared" si="1"/>
        <v>19.95658263305322</v>
      </c>
    </row>
    <row r="9" spans="1:7" ht="12.75" customHeight="1">
      <c r="A9" s="8">
        <v>4</v>
      </c>
      <c r="B9" s="9" t="s">
        <v>609</v>
      </c>
      <c r="C9" s="9">
        <v>17999</v>
      </c>
      <c r="D9" s="9">
        <v>17259</v>
      </c>
      <c r="E9" s="9">
        <f t="shared" si="0"/>
        <v>35258</v>
      </c>
      <c r="F9" s="9">
        <v>2146</v>
      </c>
      <c r="G9" s="23">
        <f t="shared" si="1"/>
        <v>16.42963653308481</v>
      </c>
    </row>
    <row r="10" spans="1:7" ht="12.75" customHeight="1">
      <c r="A10" s="8">
        <v>5</v>
      </c>
      <c r="B10" s="9" t="s">
        <v>610</v>
      </c>
      <c r="C10" s="9">
        <v>69463</v>
      </c>
      <c r="D10" s="9">
        <v>71097</v>
      </c>
      <c r="E10" s="9">
        <f t="shared" si="0"/>
        <v>140560</v>
      </c>
      <c r="F10" s="9">
        <v>7334</v>
      </c>
      <c r="G10" s="23">
        <f t="shared" si="1"/>
        <v>19.1655304063267</v>
      </c>
    </row>
    <row r="11" spans="1:7" ht="12.75" customHeight="1">
      <c r="A11" s="8">
        <v>6</v>
      </c>
      <c r="B11" s="9" t="s">
        <v>638</v>
      </c>
      <c r="C11" s="9">
        <v>28353</v>
      </c>
      <c r="D11" s="9">
        <v>27948</v>
      </c>
      <c r="E11" s="9">
        <f t="shared" si="0"/>
        <v>56301</v>
      </c>
      <c r="F11" s="9">
        <v>2713</v>
      </c>
      <c r="G11" s="23">
        <f t="shared" si="1"/>
        <v>20.75230372281607</v>
      </c>
    </row>
    <row r="12" spans="1:7" ht="12.75" customHeight="1">
      <c r="A12" s="8">
        <v>7</v>
      </c>
      <c r="B12" s="9" t="s">
        <v>611</v>
      </c>
      <c r="C12" s="9">
        <v>6472</v>
      </c>
      <c r="D12" s="9">
        <v>6293</v>
      </c>
      <c r="E12" s="9">
        <f t="shared" si="0"/>
        <v>12765</v>
      </c>
      <c r="F12" s="9">
        <v>785</v>
      </c>
      <c r="G12" s="23">
        <f t="shared" si="1"/>
        <v>16.261146496815286</v>
      </c>
    </row>
    <row r="13" spans="1:7" ht="12.75" customHeight="1">
      <c r="A13" s="8">
        <v>8</v>
      </c>
      <c r="B13" s="9" t="s">
        <v>612</v>
      </c>
      <c r="C13" s="9">
        <v>41603</v>
      </c>
      <c r="D13" s="9">
        <v>40899</v>
      </c>
      <c r="E13" s="9">
        <f t="shared" si="0"/>
        <v>82502</v>
      </c>
      <c r="F13" s="9">
        <v>4127</v>
      </c>
      <c r="G13" s="23">
        <f t="shared" si="1"/>
        <v>19.990792343106374</v>
      </c>
    </row>
    <row r="14" spans="1:7" ht="12.75" customHeight="1">
      <c r="A14" s="8">
        <v>9</v>
      </c>
      <c r="B14" s="9" t="s">
        <v>639</v>
      </c>
      <c r="C14" s="9">
        <v>2455</v>
      </c>
      <c r="D14" s="9">
        <v>2246</v>
      </c>
      <c r="E14" s="9">
        <f t="shared" si="0"/>
        <v>4701</v>
      </c>
      <c r="F14" s="9">
        <v>288</v>
      </c>
      <c r="G14" s="23">
        <f t="shared" si="1"/>
        <v>16.322916666666668</v>
      </c>
    </row>
    <row r="15" spans="1:7" ht="12.75" customHeight="1">
      <c r="A15" s="8">
        <v>10</v>
      </c>
      <c r="B15" s="9" t="s">
        <v>613</v>
      </c>
      <c r="C15" s="9">
        <v>46993</v>
      </c>
      <c r="D15" s="9">
        <v>47967</v>
      </c>
      <c r="E15" s="9">
        <f t="shared" si="0"/>
        <v>94960</v>
      </c>
      <c r="F15" s="9">
        <v>3685</v>
      </c>
      <c r="G15" s="23">
        <f t="shared" si="1"/>
        <v>25.769335142469473</v>
      </c>
    </row>
    <row r="16" spans="1:7" ht="12.75" customHeight="1">
      <c r="A16" s="8">
        <v>11</v>
      </c>
      <c r="B16" s="9" t="s">
        <v>640</v>
      </c>
      <c r="C16" s="9">
        <v>234435</v>
      </c>
      <c r="D16" s="9">
        <v>235524</v>
      </c>
      <c r="E16" s="9">
        <f t="shared" si="0"/>
        <v>469959</v>
      </c>
      <c r="F16" s="9">
        <v>20327</v>
      </c>
      <c r="G16" s="23">
        <f t="shared" si="1"/>
        <v>23.11993899739263</v>
      </c>
    </row>
    <row r="17" spans="1:7" ht="12.75" customHeight="1">
      <c r="A17" s="8">
        <v>12</v>
      </c>
      <c r="B17" s="9" t="s">
        <v>641</v>
      </c>
      <c r="C17" s="9">
        <v>266678</v>
      </c>
      <c r="D17" s="9">
        <v>255403</v>
      </c>
      <c r="E17" s="9">
        <f t="shared" si="0"/>
        <v>522081</v>
      </c>
      <c r="F17" s="9">
        <v>23409</v>
      </c>
      <c r="G17" s="23">
        <f t="shared" si="1"/>
        <v>22.302575932333717</v>
      </c>
    </row>
    <row r="18" spans="1:7" ht="12.75" customHeight="1">
      <c r="A18" s="8">
        <v>13</v>
      </c>
      <c r="B18" s="9" t="s">
        <v>642</v>
      </c>
      <c r="C18" s="9">
        <v>5783</v>
      </c>
      <c r="D18" s="9">
        <v>5291</v>
      </c>
      <c r="E18" s="9">
        <f t="shared" si="0"/>
        <v>11074</v>
      </c>
      <c r="F18" s="9">
        <v>867</v>
      </c>
      <c r="G18" s="23">
        <f t="shared" si="1"/>
        <v>12.77277970011534</v>
      </c>
    </row>
    <row r="19" spans="1:7" ht="12.75" customHeight="1">
      <c r="A19" s="8">
        <v>14</v>
      </c>
      <c r="B19" s="9" t="s">
        <v>643</v>
      </c>
      <c r="C19" s="9">
        <v>510594</v>
      </c>
      <c r="D19" s="9">
        <v>517081</v>
      </c>
      <c r="E19" s="9">
        <f t="shared" si="0"/>
        <v>1027675</v>
      </c>
      <c r="F19" s="9">
        <v>46390</v>
      </c>
      <c r="G19" s="23">
        <f t="shared" si="1"/>
        <v>22.152942444492346</v>
      </c>
    </row>
    <row r="20" spans="1:7" ht="12.75" customHeight="1">
      <c r="A20" s="8">
        <v>15</v>
      </c>
      <c r="B20" s="9" t="s">
        <v>614</v>
      </c>
      <c r="C20" s="9">
        <v>65880</v>
      </c>
      <c r="D20" s="9">
        <v>68957</v>
      </c>
      <c r="E20" s="9">
        <f t="shared" si="0"/>
        <v>134837</v>
      </c>
      <c r="F20" s="9">
        <v>5569</v>
      </c>
      <c r="G20" s="23">
        <f t="shared" si="1"/>
        <v>24.212066798347998</v>
      </c>
    </row>
    <row r="21" spans="1:7" ht="12.75" customHeight="1">
      <c r="A21" s="8">
        <v>16</v>
      </c>
      <c r="B21" s="9" t="s">
        <v>615</v>
      </c>
      <c r="C21" s="9">
        <v>3682</v>
      </c>
      <c r="D21" s="9">
        <v>3448</v>
      </c>
      <c r="E21" s="9">
        <f t="shared" si="0"/>
        <v>7130</v>
      </c>
      <c r="F21" s="9">
        <v>292</v>
      </c>
      <c r="G21" s="23">
        <f t="shared" si="1"/>
        <v>24.41780821917808</v>
      </c>
    </row>
    <row r="22" spans="1:7" ht="12.75" customHeight="1">
      <c r="A22" s="8">
        <v>17</v>
      </c>
      <c r="B22" s="9" t="s">
        <v>644</v>
      </c>
      <c r="C22" s="9">
        <v>31352</v>
      </c>
      <c r="D22" s="9">
        <v>30503</v>
      </c>
      <c r="E22" s="9">
        <f t="shared" si="0"/>
        <v>61855</v>
      </c>
      <c r="F22" s="9">
        <v>3235</v>
      </c>
      <c r="G22" s="23">
        <f t="shared" si="1"/>
        <v>19.120556414219475</v>
      </c>
    </row>
    <row r="23" spans="1:7" ht="12.75" customHeight="1">
      <c r="A23" s="8">
        <v>18</v>
      </c>
      <c r="B23" s="9" t="s">
        <v>645</v>
      </c>
      <c r="C23" s="9">
        <v>6326</v>
      </c>
      <c r="D23" s="9">
        <v>6107</v>
      </c>
      <c r="E23" s="9">
        <f t="shared" si="0"/>
        <v>12433</v>
      </c>
      <c r="F23" s="9">
        <v>642</v>
      </c>
      <c r="G23" s="23">
        <f t="shared" si="1"/>
        <v>19.366043613707166</v>
      </c>
    </row>
    <row r="24" spans="1:7" ht="12.75" customHeight="1">
      <c r="A24" s="8">
        <v>19</v>
      </c>
      <c r="B24" s="9" t="s">
        <v>646</v>
      </c>
      <c r="C24" s="9">
        <v>16484</v>
      </c>
      <c r="D24" s="9">
        <v>15741</v>
      </c>
      <c r="E24" s="9">
        <f t="shared" si="0"/>
        <v>32225</v>
      </c>
      <c r="F24" s="9">
        <v>1538</v>
      </c>
      <c r="G24" s="23">
        <f t="shared" si="1"/>
        <v>20.952535760728217</v>
      </c>
    </row>
    <row r="25" spans="1:7" ht="12.75" customHeight="1">
      <c r="A25" s="8">
        <v>20</v>
      </c>
      <c r="B25" s="9" t="s">
        <v>647</v>
      </c>
      <c r="C25" s="9">
        <v>14179</v>
      </c>
      <c r="D25" s="9">
        <v>13803</v>
      </c>
      <c r="E25" s="9">
        <f t="shared" si="0"/>
        <v>27982</v>
      </c>
      <c r="F25" s="9">
        <v>1372</v>
      </c>
      <c r="G25" s="23">
        <f t="shared" si="1"/>
        <v>20.395043731778426</v>
      </c>
    </row>
    <row r="26" spans="1:7" ht="12.75" customHeight="1">
      <c r="A26" s="8">
        <v>21</v>
      </c>
      <c r="B26" s="9" t="s">
        <v>648</v>
      </c>
      <c r="C26" s="9">
        <v>36981</v>
      </c>
      <c r="D26" s="9">
        <v>35205</v>
      </c>
      <c r="E26" s="9">
        <f t="shared" si="0"/>
        <v>72186</v>
      </c>
      <c r="F26" s="9">
        <v>3692</v>
      </c>
      <c r="G26" s="23">
        <f t="shared" si="1"/>
        <v>19.552004333694473</v>
      </c>
    </row>
    <row r="27" spans="1:7" ht="12.75" customHeight="1">
      <c r="A27" s="8">
        <v>22</v>
      </c>
      <c r="B27" s="9" t="s">
        <v>649</v>
      </c>
      <c r="C27" s="9">
        <v>5964</v>
      </c>
      <c r="D27" s="9">
        <v>5665</v>
      </c>
      <c r="E27" s="9">
        <f t="shared" si="0"/>
        <v>11629</v>
      </c>
      <c r="F27" s="9">
        <v>596</v>
      </c>
      <c r="G27" s="23">
        <f t="shared" si="1"/>
        <v>19.511744966442954</v>
      </c>
    </row>
    <row r="28" spans="1:7" ht="12.75" customHeight="1">
      <c r="A28" s="8">
        <v>23</v>
      </c>
      <c r="B28" s="9" t="s">
        <v>650</v>
      </c>
      <c r="C28" s="9">
        <v>2121</v>
      </c>
      <c r="D28" s="9">
        <v>1987</v>
      </c>
      <c r="E28" s="9">
        <f t="shared" si="0"/>
        <v>4108</v>
      </c>
      <c r="F28" s="9">
        <v>230</v>
      </c>
      <c r="G28" s="23">
        <f t="shared" si="1"/>
        <v>17.860869565217392</v>
      </c>
    </row>
    <row r="29" spans="1:7" ht="12.75" customHeight="1">
      <c r="A29" s="8">
        <v>24</v>
      </c>
      <c r="B29" s="9" t="s">
        <v>651</v>
      </c>
      <c r="C29" s="9">
        <v>3943</v>
      </c>
      <c r="D29" s="9">
        <v>3748</v>
      </c>
      <c r="E29" s="9">
        <f t="shared" si="0"/>
        <v>7691</v>
      </c>
      <c r="F29" s="9">
        <v>469</v>
      </c>
      <c r="G29" s="23">
        <f t="shared" si="1"/>
        <v>16.398720682302773</v>
      </c>
    </row>
    <row r="30" spans="1:7" ht="12.75" customHeight="1">
      <c r="A30" s="8">
        <v>25</v>
      </c>
      <c r="B30" s="9" t="s">
        <v>652</v>
      </c>
      <c r="C30" s="9">
        <v>31143</v>
      </c>
      <c r="D30" s="9">
        <v>30330</v>
      </c>
      <c r="E30" s="9">
        <f t="shared" si="0"/>
        <v>61473</v>
      </c>
      <c r="F30" s="9">
        <v>3888</v>
      </c>
      <c r="G30" s="23">
        <f t="shared" si="1"/>
        <v>15.810956790123457</v>
      </c>
    </row>
    <row r="31" spans="1:7" ht="12.75" customHeight="1">
      <c r="A31" s="8">
        <v>26</v>
      </c>
      <c r="B31" s="9" t="s">
        <v>653</v>
      </c>
      <c r="C31" s="9">
        <v>3796</v>
      </c>
      <c r="D31" s="9">
        <v>3821</v>
      </c>
      <c r="E31" s="9">
        <f t="shared" si="0"/>
        <v>7617</v>
      </c>
      <c r="F31" s="9">
        <v>379</v>
      </c>
      <c r="G31" s="23">
        <f t="shared" si="1"/>
        <v>20.097625329815305</v>
      </c>
    </row>
    <row r="32" spans="1:7" ht="12.75" customHeight="1">
      <c r="A32" s="8">
        <v>27</v>
      </c>
      <c r="B32" s="9" t="s">
        <v>616</v>
      </c>
      <c r="C32" s="9">
        <v>2107</v>
      </c>
      <c r="D32" s="9">
        <v>2020</v>
      </c>
      <c r="E32" s="9">
        <f t="shared" si="0"/>
        <v>4127</v>
      </c>
      <c r="F32" s="9">
        <v>244</v>
      </c>
      <c r="G32" s="23">
        <f t="shared" si="1"/>
        <v>16.91393442622951</v>
      </c>
    </row>
    <row r="33" spans="1:7" ht="12.75" customHeight="1">
      <c r="A33" s="8">
        <v>28</v>
      </c>
      <c r="B33" s="9" t="s">
        <v>617</v>
      </c>
      <c r="C33" s="9">
        <v>4911</v>
      </c>
      <c r="D33" s="9">
        <v>4879</v>
      </c>
      <c r="E33" s="9">
        <f t="shared" si="0"/>
        <v>9790</v>
      </c>
      <c r="F33" s="9">
        <v>442</v>
      </c>
      <c r="G33" s="23">
        <f t="shared" si="1"/>
        <v>22.149321266968325</v>
      </c>
    </row>
    <row r="34" spans="1:7" ht="12.75" customHeight="1">
      <c r="A34" s="8">
        <v>29</v>
      </c>
      <c r="B34" s="9" t="s">
        <v>618</v>
      </c>
      <c r="C34" s="9">
        <v>3397</v>
      </c>
      <c r="D34" s="9">
        <v>3269</v>
      </c>
      <c r="E34" s="9">
        <f t="shared" si="0"/>
        <v>6666</v>
      </c>
      <c r="F34" s="9">
        <v>288</v>
      </c>
      <c r="G34" s="23">
        <f t="shared" si="1"/>
        <v>23.145833333333332</v>
      </c>
    </row>
    <row r="35" spans="1:7" ht="12.75" customHeight="1">
      <c r="A35" s="11">
        <v>30</v>
      </c>
      <c r="B35" s="12" t="s">
        <v>619</v>
      </c>
      <c r="C35" s="12">
        <v>2275</v>
      </c>
      <c r="D35" s="12">
        <v>2265</v>
      </c>
      <c r="E35" s="12">
        <f t="shared" si="0"/>
        <v>4540</v>
      </c>
      <c r="F35" s="12">
        <v>192</v>
      </c>
      <c r="G35" s="25">
        <f t="shared" si="1"/>
        <v>23.645833333333332</v>
      </c>
    </row>
    <row r="36" spans="1:7" ht="12.75" customHeight="1">
      <c r="A36" s="177" t="s">
        <v>625</v>
      </c>
      <c r="B36" s="178"/>
      <c r="C36" s="14">
        <f>SUM(C6:C35)</f>
        <v>1570663</v>
      </c>
      <c r="D36" s="14">
        <f>SUM(D6:D35)</f>
        <v>1561273</v>
      </c>
      <c r="E36" s="14">
        <f>SUM(E6:E35)</f>
        <v>3131936</v>
      </c>
      <c r="F36" s="14">
        <f>SUM(F6:F35)</f>
        <v>143371</v>
      </c>
      <c r="G36" s="33">
        <f t="shared" si="1"/>
        <v>21.8449756226852</v>
      </c>
    </row>
    <row r="37" spans="1:7" ht="12.75" customHeight="1">
      <c r="A37" s="177" t="s">
        <v>629</v>
      </c>
      <c r="B37" s="178"/>
      <c r="C37" s="16">
        <f>C36/E36*100</f>
        <v>50.149907277798775</v>
      </c>
      <c r="D37" s="16">
        <f>D36/E36*100</f>
        <v>49.850092722201225</v>
      </c>
      <c r="E37" s="14"/>
      <c r="F37" s="16"/>
      <c r="G37" s="33"/>
    </row>
    <row r="38" ht="3.75" customHeight="1"/>
    <row r="39" spans="1:7" ht="12.75" customHeight="1">
      <c r="A39" s="203" t="s">
        <v>654</v>
      </c>
      <c r="B39" s="204"/>
      <c r="C39" s="195" t="s">
        <v>675</v>
      </c>
      <c r="D39" s="195"/>
      <c r="E39" s="195"/>
      <c r="F39" s="173" t="s">
        <v>676</v>
      </c>
      <c r="G39" s="175" t="s">
        <v>760</v>
      </c>
    </row>
    <row r="40" spans="1:7" ht="12.75" customHeight="1">
      <c r="A40" s="205"/>
      <c r="B40" s="206"/>
      <c r="C40" s="29" t="s">
        <v>680</v>
      </c>
      <c r="D40" s="29" t="s">
        <v>681</v>
      </c>
      <c r="E40" s="29" t="s">
        <v>625</v>
      </c>
      <c r="F40" s="174"/>
      <c r="G40" s="176"/>
    </row>
    <row r="41" spans="1:7" ht="12.75" customHeight="1">
      <c r="A41" s="201" t="s">
        <v>626</v>
      </c>
      <c r="B41" s="202"/>
      <c r="C41" s="6">
        <v>154215</v>
      </c>
      <c r="D41" s="9">
        <v>148596</v>
      </c>
      <c r="E41" s="6">
        <f>C41+D41</f>
        <v>302811</v>
      </c>
      <c r="F41" s="6">
        <v>10837</v>
      </c>
      <c r="G41" s="21">
        <f>E41/F41</f>
        <v>27.942327212328134</v>
      </c>
    </row>
    <row r="42" spans="1:7" ht="12.75" customHeight="1">
      <c r="A42" s="207" t="s">
        <v>655</v>
      </c>
      <c r="B42" s="208"/>
      <c r="C42" s="12">
        <v>1416448</v>
      </c>
      <c r="D42" s="12">
        <v>1412677</v>
      </c>
      <c r="E42" s="12">
        <f>C42+D42</f>
        <v>2829125</v>
      </c>
      <c r="F42" s="12">
        <v>132534</v>
      </c>
      <c r="G42" s="25">
        <f>E42/F42</f>
        <v>21.346409223293644</v>
      </c>
    </row>
  </sheetData>
  <mergeCells count="13">
    <mergeCell ref="A41:B41"/>
    <mergeCell ref="A39:B40"/>
    <mergeCell ref="A42:B42"/>
    <mergeCell ref="A37:B37"/>
    <mergeCell ref="F4:F5"/>
    <mergeCell ref="G4:G5"/>
    <mergeCell ref="F39:F40"/>
    <mergeCell ref="G39:G40"/>
    <mergeCell ref="C39:E39"/>
    <mergeCell ref="A36:B36"/>
    <mergeCell ref="A4:A5"/>
    <mergeCell ref="B4:B5"/>
    <mergeCell ref="C4:E4"/>
  </mergeCells>
  <printOptions/>
  <pageMargins left="0.71" right="0.39" top="0.59" bottom="0.59" header="0.32" footer="0.38"/>
  <pageSetup fitToHeight="1" fitToWidth="1" horizontalDpi="600" verticalDpi="600" orientation="portrait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Rosidin</dc:creator>
  <cp:keywords/>
  <dc:description/>
  <cp:lastModifiedBy>Ditjen PMPTK</cp:lastModifiedBy>
  <cp:lastPrinted>2004-04-14T10:59:24Z</cp:lastPrinted>
  <dcterms:created xsi:type="dcterms:W3CDTF">2003-12-09T01:31:50Z</dcterms:created>
  <dcterms:modified xsi:type="dcterms:W3CDTF">2005-09-03T08:03:13Z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